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salilchaudhary/Downloads/"/>
    </mc:Choice>
  </mc:AlternateContent>
  <xr:revisionPtr revIDLastSave="0" documentId="13_ncr:1_{366427B2-52A0-5340-B39A-B90035CD4E6B}" xr6:coauthVersionLast="45" xr6:coauthVersionMax="45" xr10:uidLastSave="{00000000-0000-0000-0000-000000000000}"/>
  <bookViews>
    <workbookView xWindow="0" yWindow="460" windowWidth="28800" windowHeight="17540" activeTab="2" xr2:uid="{00000000-000D-0000-FFFF-FFFF00000000}"/>
  </bookViews>
  <sheets>
    <sheet name="Basic Details" sheetId="1" r:id="rId1"/>
    <sheet name="Goal Calculator" sheetId="2" r:id="rId2"/>
    <sheet name="Asset Types" sheetId="4" r:id="rId3"/>
    <sheet name="LI Calculator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Ub904ZdJ2SfKR4cZKQ2gdB07NjQ=="/>
    </ext>
  </extLst>
</workbook>
</file>

<file path=xl/calcChain.xml><?xml version="1.0" encoding="utf-8"?>
<calcChain xmlns="http://schemas.openxmlformats.org/spreadsheetml/2006/main">
  <c r="J7" i="1" l="1"/>
  <c r="C11" i="3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B12" i="3"/>
  <c r="B13" i="3"/>
  <c r="B14" i="3"/>
  <c r="B15" i="3" s="1"/>
  <c r="B16" i="3" s="1"/>
  <c r="E23" i="1"/>
  <c r="E22" i="1"/>
  <c r="E21" i="1"/>
  <c r="E20" i="1"/>
  <c r="E19" i="1"/>
  <c r="E18" i="1"/>
  <c r="D6" i="1"/>
  <c r="D7" i="1"/>
  <c r="C7" i="3"/>
  <c r="F70" i="3" s="1"/>
  <c r="C3" i="3"/>
  <c r="D11" i="3" s="1"/>
  <c r="E15" i="2"/>
  <c r="E14" i="2"/>
  <c r="E13" i="2"/>
  <c r="E12" i="2"/>
  <c r="E11" i="2"/>
  <c r="E10" i="2"/>
  <c r="E9" i="2"/>
  <c r="F8" i="2"/>
  <c r="E8" i="2"/>
  <c r="E7" i="2"/>
  <c r="A7" i="2"/>
  <c r="A8" i="2" s="1"/>
  <c r="A9" i="2" s="1"/>
  <c r="A10" i="2" s="1"/>
  <c r="A11" i="2" s="1"/>
  <c r="A12" i="2" s="1"/>
  <c r="A13" i="2" s="1"/>
  <c r="A14" i="2" s="1"/>
  <c r="A15" i="2" s="1"/>
  <c r="F6" i="2"/>
  <c r="E6" i="2"/>
  <c r="D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E28" i="1"/>
  <c r="B28" i="1"/>
  <c r="E27" i="1"/>
  <c r="D24" i="1"/>
  <c r="J6" i="1" s="1"/>
  <c r="J8" i="1" s="1"/>
  <c r="E17" i="1"/>
  <c r="B17" i="1"/>
  <c r="B18" i="1" s="1"/>
  <c r="B19" i="1" s="1"/>
  <c r="B20" i="1" s="1"/>
  <c r="B21" i="1" s="1"/>
  <c r="B22" i="1" s="1"/>
  <c r="B23" i="1" s="1"/>
  <c r="E16" i="1"/>
  <c r="B7" i="1"/>
  <c r="F43" i="3" l="1"/>
  <c r="F47" i="3"/>
  <c r="F46" i="3"/>
  <c r="F42" i="3"/>
  <c r="F45" i="3"/>
  <c r="F41" i="3"/>
  <c r="F48" i="3"/>
  <c r="F44" i="3"/>
  <c r="E11" i="3"/>
  <c r="F11" i="3" s="1"/>
  <c r="D12" i="3"/>
  <c r="B17" i="3"/>
  <c r="E24" i="1"/>
  <c r="G8" i="2"/>
  <c r="I8" i="2" s="1"/>
  <c r="D46" i="1"/>
  <c r="E44" i="1"/>
  <c r="G7" i="2"/>
  <c r="I7" i="2" s="1"/>
  <c r="G6" i="2"/>
  <c r="I6" i="2" s="1"/>
  <c r="F9" i="2"/>
  <c r="F51" i="3"/>
  <c r="F55" i="3"/>
  <c r="F59" i="3"/>
  <c r="F63" i="3"/>
  <c r="F67" i="3"/>
  <c r="F52" i="3"/>
  <c r="F56" i="3"/>
  <c r="F60" i="3"/>
  <c r="F64" i="3"/>
  <c r="F68" i="3"/>
  <c r="F49" i="3"/>
  <c r="F53" i="3"/>
  <c r="F57" i="3"/>
  <c r="F61" i="3"/>
  <c r="F65" i="3"/>
  <c r="F69" i="3"/>
  <c r="F50" i="3"/>
  <c r="F54" i="3"/>
  <c r="F58" i="3"/>
  <c r="F62" i="3"/>
  <c r="F66" i="3"/>
  <c r="D13" i="3" l="1"/>
  <c r="E12" i="3"/>
  <c r="F12" i="3" s="1"/>
  <c r="B18" i="3"/>
  <c r="E46" i="1"/>
  <c r="F10" i="2"/>
  <c r="G9" i="2"/>
  <c r="I9" i="2" s="1"/>
  <c r="E13" i="3" l="1"/>
  <c r="F13" i="3" s="1"/>
  <c r="D14" i="3"/>
  <c r="B19" i="3"/>
  <c r="F11" i="2"/>
  <c r="G10" i="2"/>
  <c r="I10" i="2" s="1"/>
  <c r="E14" i="3" l="1"/>
  <c r="F14" i="3" s="1"/>
  <c r="D15" i="3"/>
  <c r="B20" i="3"/>
  <c r="F12" i="2"/>
  <c r="G11" i="2"/>
  <c r="I11" i="2" s="1"/>
  <c r="E15" i="3" l="1"/>
  <c r="F15" i="3" s="1"/>
  <c r="D16" i="3"/>
  <c r="B21" i="3"/>
  <c r="F13" i="2"/>
  <c r="G12" i="2"/>
  <c r="I12" i="2" s="1"/>
  <c r="D17" i="3" l="1"/>
  <c r="E16" i="3"/>
  <c r="F16" i="3" s="1"/>
  <c r="B22" i="3"/>
  <c r="F14" i="2"/>
  <c r="G13" i="2"/>
  <c r="I13" i="2" s="1"/>
  <c r="E17" i="3" l="1"/>
  <c r="F17" i="3" s="1"/>
  <c r="D18" i="3"/>
  <c r="B23" i="3"/>
  <c r="F15" i="2"/>
  <c r="G15" i="2" s="1"/>
  <c r="I15" i="2" s="1"/>
  <c r="G14" i="2"/>
  <c r="I14" i="2" s="1"/>
  <c r="D19" i="3" l="1"/>
  <c r="E18" i="3"/>
  <c r="F18" i="3" s="1"/>
  <c r="B24" i="3"/>
  <c r="I16" i="2"/>
  <c r="E19" i="3" l="1"/>
  <c r="F19" i="3" s="1"/>
  <c r="D20" i="3"/>
  <c r="B25" i="3"/>
  <c r="E20" i="3" l="1"/>
  <c r="F20" i="3" s="1"/>
  <c r="D21" i="3"/>
  <c r="B26" i="3"/>
  <c r="E21" i="3" l="1"/>
  <c r="F21" i="3" s="1"/>
  <c r="D22" i="3"/>
  <c r="B27" i="3"/>
  <c r="E22" i="3" l="1"/>
  <c r="F22" i="3" s="1"/>
  <c r="D23" i="3"/>
  <c r="B28" i="3"/>
  <c r="E23" i="3" l="1"/>
  <c r="F23" i="3" s="1"/>
  <c r="D24" i="3"/>
  <c r="B29" i="3"/>
  <c r="E24" i="3" l="1"/>
  <c r="F24" i="3" s="1"/>
  <c r="D25" i="3"/>
  <c r="B30" i="3"/>
  <c r="E25" i="3" l="1"/>
  <c r="F25" i="3" s="1"/>
  <c r="D26" i="3"/>
  <c r="B31" i="3"/>
  <c r="F30" i="3"/>
  <c r="E26" i="3" l="1"/>
  <c r="F26" i="3" s="1"/>
  <c r="D27" i="3"/>
  <c r="B32" i="3"/>
  <c r="F31" i="3"/>
  <c r="D28" i="3" l="1"/>
  <c r="E27" i="3"/>
  <c r="F27" i="3" s="1"/>
  <c r="F32" i="3"/>
  <c r="B33" i="3"/>
  <c r="D29" i="3" l="1"/>
  <c r="E28" i="3"/>
  <c r="F28" i="3" s="1"/>
  <c r="B34" i="3"/>
  <c r="F33" i="3"/>
  <c r="E29" i="3" l="1"/>
  <c r="F29" i="3" s="1"/>
  <c r="D30" i="3"/>
  <c r="B35" i="3"/>
  <c r="F34" i="3"/>
  <c r="D31" i="3" l="1"/>
  <c r="E30" i="3"/>
  <c r="B36" i="3"/>
  <c r="F35" i="3"/>
  <c r="D32" i="3" l="1"/>
  <c r="E31" i="3"/>
  <c r="F36" i="3"/>
  <c r="B37" i="3"/>
  <c r="E32" i="3" l="1"/>
  <c r="D33" i="3"/>
  <c r="F37" i="3"/>
  <c r="B38" i="3"/>
  <c r="D34" i="3" l="1"/>
  <c r="E33" i="3"/>
  <c r="F38" i="3"/>
  <c r="B39" i="3"/>
  <c r="E34" i="3" l="1"/>
  <c r="D35" i="3"/>
  <c r="B40" i="3"/>
  <c r="F40" i="3" s="1"/>
  <c r="F39" i="3"/>
  <c r="E35" i="3" l="1"/>
  <c r="D36" i="3"/>
  <c r="F4" i="3"/>
  <c r="F6" i="3" s="1"/>
  <c r="E36" i="3" l="1"/>
  <c r="D37" i="3"/>
  <c r="E37" i="3" l="1"/>
  <c r="D38" i="3"/>
  <c r="E38" i="3" l="1"/>
  <c r="D39" i="3"/>
  <c r="D40" i="3" l="1"/>
  <c r="E40" i="3" s="1"/>
  <c r="E39" i="3"/>
</calcChain>
</file>

<file path=xl/sharedStrings.xml><?xml version="1.0" encoding="utf-8"?>
<sst xmlns="http://schemas.openxmlformats.org/spreadsheetml/2006/main" count="120" uniqueCount="97">
  <si>
    <t>Current Date</t>
  </si>
  <si>
    <t>Family Details</t>
  </si>
  <si>
    <t>Sr No</t>
  </si>
  <si>
    <t>Name</t>
  </si>
  <si>
    <t>Age</t>
  </si>
  <si>
    <t>DOB</t>
  </si>
  <si>
    <t>Income &amp; Expenditure Statement</t>
  </si>
  <si>
    <t>Family Income (aftex taxes)</t>
  </si>
  <si>
    <t>Monthly</t>
  </si>
  <si>
    <t>Annual</t>
  </si>
  <si>
    <t>Salary</t>
  </si>
  <si>
    <t>Investment Income</t>
  </si>
  <si>
    <t>Total Income</t>
  </si>
  <si>
    <t>Family Outflow</t>
  </si>
  <si>
    <t>House rent</t>
  </si>
  <si>
    <t>Utilities</t>
  </si>
  <si>
    <t>School fees</t>
  </si>
  <si>
    <t>Groceries</t>
  </si>
  <si>
    <t>Travel (Annual holiday + Family trips)</t>
  </si>
  <si>
    <t>Petrol + Servicing</t>
  </si>
  <si>
    <t>New gadgets &amp; gifts</t>
  </si>
  <si>
    <t>Shopping for Personal</t>
  </si>
  <si>
    <t>Shopping for House</t>
  </si>
  <si>
    <t>Classes (Badminton, Kathak, chess etc)</t>
  </si>
  <si>
    <t>Medical</t>
  </si>
  <si>
    <t>Life Insurance Premium</t>
  </si>
  <si>
    <t>Health Insurance Premium</t>
  </si>
  <si>
    <t>Donations</t>
  </si>
  <si>
    <t>Jewelry</t>
  </si>
  <si>
    <t>Home Loan EMI</t>
  </si>
  <si>
    <t>Total Outflows</t>
  </si>
  <si>
    <t>Surplus / Short Fall</t>
  </si>
  <si>
    <t>Current Value</t>
  </si>
  <si>
    <t>Liquidity</t>
  </si>
  <si>
    <t>Sl No</t>
  </si>
  <si>
    <t>Current Year</t>
  </si>
  <si>
    <t>Input Fields</t>
  </si>
  <si>
    <t>Expected Returns</t>
  </si>
  <si>
    <t>Goal Name</t>
  </si>
  <si>
    <t>Goal Year</t>
  </si>
  <si>
    <t>Years to Goal</t>
  </si>
  <si>
    <t>Expected Inflation</t>
  </si>
  <si>
    <t>Future Value</t>
  </si>
  <si>
    <t>Monthly Savings Required</t>
  </si>
  <si>
    <t>Goal 1</t>
  </si>
  <si>
    <t>Goal 4</t>
  </si>
  <si>
    <t>Goal 6</t>
  </si>
  <si>
    <t>Goal 8</t>
  </si>
  <si>
    <t>Goal 10</t>
  </si>
  <si>
    <t>Asset Class - Cheat Sheet</t>
  </si>
  <si>
    <t>Asset Class</t>
  </si>
  <si>
    <t>Ideal Time Horizon</t>
  </si>
  <si>
    <t>Risk Type</t>
  </si>
  <si>
    <t>Savings Bank</t>
  </si>
  <si>
    <t>0-6 months</t>
  </si>
  <si>
    <t>Low</t>
  </si>
  <si>
    <t>Fixed Deposit</t>
  </si>
  <si>
    <t>1 year - 5 years</t>
  </si>
  <si>
    <t>Debt MF</t>
  </si>
  <si>
    <t>3 months - Any time</t>
  </si>
  <si>
    <t>Low - Moderate</t>
  </si>
  <si>
    <t>High</t>
  </si>
  <si>
    <t>Equity MF</t>
  </si>
  <si>
    <t xml:space="preserve">5 years + </t>
  </si>
  <si>
    <t>Land</t>
  </si>
  <si>
    <t>Endowment Policies</t>
  </si>
  <si>
    <t>10 years +</t>
  </si>
  <si>
    <t>PPF</t>
  </si>
  <si>
    <t>15 years</t>
  </si>
  <si>
    <t>Monthly Expenses</t>
  </si>
  <si>
    <t>Inflation</t>
  </si>
  <si>
    <t>Annual Support</t>
  </si>
  <si>
    <t>Your Age</t>
  </si>
  <si>
    <t>Basic Expense Protection Requirement</t>
  </si>
  <si>
    <t>Dependent Age</t>
  </si>
  <si>
    <t>Provide Support upto age</t>
  </si>
  <si>
    <t>Life Insurance Required</t>
  </si>
  <si>
    <t>Support Years</t>
  </si>
  <si>
    <t>Expected Cost</t>
  </si>
  <si>
    <t>Present Value</t>
  </si>
  <si>
    <t>Value to Add (Skip beyond requirements)</t>
  </si>
  <si>
    <t>Education</t>
  </si>
  <si>
    <t>Sameer</t>
  </si>
  <si>
    <t>Aditi</t>
  </si>
  <si>
    <t>General Expenses</t>
  </si>
  <si>
    <t>Est Return Type</t>
  </si>
  <si>
    <t>House</t>
  </si>
  <si>
    <t>Foreign Trip</t>
  </si>
  <si>
    <t>Other Income - 1</t>
  </si>
  <si>
    <t>Other Income - 2</t>
  </si>
  <si>
    <t>Rental Income 1</t>
  </si>
  <si>
    <t>Rental Income 2</t>
  </si>
  <si>
    <t>Part time Income</t>
  </si>
  <si>
    <t>Inflow</t>
  </si>
  <si>
    <t>Outflow</t>
  </si>
  <si>
    <t>Savings</t>
  </si>
  <si>
    <t>10 to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</si>
</sst>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"/>
    <numFmt numFmtId="165" formatCode="d\-mmm\-yyyy"/>
    <numFmt numFmtId="166" formatCode="_(* #,##0_);_(* \(#,##0\);_(* &quot;-&quot;??_);_(@_)"/>
  </numFmts>
  <fonts count="14" x14ac:knownFonts="1">
    <font>
      <sz val="11"/>
      <color theme="1"/>
      <name val="Arial"/>
    </font>
    <font>
      <sz val="28"/>
      <color rgb="FF000000"/>
      <name val="Arial Narrow"/>
      <family val="2"/>
    </font>
    <font>
      <sz val="28"/>
      <color theme="1"/>
      <name val="Arial"/>
      <family val="2"/>
    </font>
    <font>
      <b/>
      <sz val="28"/>
      <color rgb="FFFFFFFF"/>
      <name val="Arial Narrow"/>
      <family val="2"/>
    </font>
    <font>
      <sz val="28"/>
      <name val="Arial"/>
      <family val="2"/>
    </font>
    <font>
      <b/>
      <sz val="28"/>
      <color rgb="FF000000"/>
      <name val="Arial Narrow"/>
      <family val="2"/>
    </font>
    <font>
      <sz val="28"/>
      <name val="Arial Narrow"/>
      <family val="2"/>
    </font>
    <font>
      <sz val="24"/>
      <color theme="1"/>
      <name val="Arial Narrow"/>
      <family val="2"/>
    </font>
    <font>
      <sz val="24"/>
      <color theme="1"/>
      <name val="Arial"/>
      <family val="2"/>
    </font>
    <font>
      <b/>
      <sz val="24"/>
      <color theme="1"/>
      <name val="Arial Narrow"/>
      <family val="2"/>
    </font>
    <font>
      <b/>
      <u/>
      <sz val="24"/>
      <color theme="1"/>
      <name val="Arial Narrow"/>
      <family val="2"/>
    </font>
    <font>
      <b/>
      <sz val="24"/>
      <color rgb="FF000000"/>
      <name val="Arial Narrow"/>
      <family val="2"/>
    </font>
    <font>
      <sz val="24"/>
      <color rgb="FF000000"/>
      <name val="Arial Narrow"/>
      <family val="2"/>
    </font>
    <font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1" xfId="0" applyFont="1" applyFill="1" applyBorder="1"/>
    <xf numFmtId="0" fontId="1" fillId="2" borderId="0" xfId="0" applyFont="1" applyFill="1"/>
    <xf numFmtId="0" fontId="1" fillId="0" borderId="0" xfId="0" applyFont="1"/>
    <xf numFmtId="0" fontId="2" fillId="0" borderId="0" xfId="0" applyFont="1" applyAlignment="1"/>
    <xf numFmtId="0" fontId="3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2" borderId="1" xfId="0" applyFont="1" applyFill="1" applyBorder="1"/>
    <xf numFmtId="0" fontId="5" fillId="2" borderId="0" xfId="0" applyFont="1" applyFill="1"/>
    <xf numFmtId="0" fontId="1" fillId="2" borderId="1" xfId="0" applyFont="1" applyFill="1" applyBorder="1" applyAlignment="1">
      <alignment wrapText="1"/>
    </xf>
    <xf numFmtId="15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15" fontId="1" fillId="2" borderId="0" xfId="0" applyNumberFormat="1" applyFont="1" applyFill="1"/>
    <xf numFmtId="165" fontId="1" fillId="2" borderId="1" xfId="0" applyNumberFormat="1" applyFont="1" applyFill="1" applyBorder="1"/>
    <xf numFmtId="165" fontId="1" fillId="2" borderId="0" xfId="0" applyNumberFormat="1" applyFont="1" applyFill="1"/>
    <xf numFmtId="0" fontId="6" fillId="0" borderId="1" xfId="0" applyFont="1" applyBorder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/>
    <xf numFmtId="166" fontId="1" fillId="2" borderId="0" xfId="0" applyNumberFormat="1" applyFont="1" applyFill="1"/>
    <xf numFmtId="17" fontId="1" fillId="2" borderId="0" xfId="0" applyNumberFormat="1" applyFont="1" applyFill="1"/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166" fontId="5" fillId="2" borderId="0" xfId="0" applyNumberFormat="1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3" fontId="1" fillId="2" borderId="0" xfId="0" applyNumberFormat="1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2" borderId="1" xfId="0" applyNumberFormat="1" applyFont="1" applyFill="1" applyBorder="1"/>
    <xf numFmtId="38" fontId="5" fillId="2" borderId="0" xfId="0" applyNumberFormat="1" applyFont="1" applyFill="1"/>
    <xf numFmtId="166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/>
    <xf numFmtId="0" fontId="7" fillId="4" borderId="0" xfId="0" applyFont="1" applyFill="1"/>
    <xf numFmtId="0" fontId="8" fillId="0" borderId="0" xfId="0" applyFont="1" applyAlignment="1"/>
    <xf numFmtId="3" fontId="7" fillId="5" borderId="0" xfId="0" applyNumberFormat="1" applyFont="1" applyFill="1"/>
    <xf numFmtId="0" fontId="7" fillId="0" borderId="0" xfId="0" applyFont="1"/>
    <xf numFmtId="9" fontId="7" fillId="5" borderId="0" xfId="0" applyNumberFormat="1" applyFont="1" applyFill="1"/>
    <xf numFmtId="0" fontId="7" fillId="5" borderId="0" xfId="0" applyFont="1" applyFill="1"/>
    <xf numFmtId="0" fontId="9" fillId="7" borderId="0" xfId="0" applyFont="1" applyFill="1"/>
    <xf numFmtId="3" fontId="9" fillId="7" borderId="0" xfId="0" applyNumberFormat="1" applyFont="1" applyFill="1"/>
    <xf numFmtId="0" fontId="10" fillId="7" borderId="0" xfId="0" applyFont="1" applyFill="1"/>
    <xf numFmtId="3" fontId="10" fillId="7" borderId="0" xfId="0" applyNumberFormat="1" applyFont="1" applyFill="1"/>
    <xf numFmtId="3" fontId="7" fillId="4" borderId="0" xfId="0" applyNumberFormat="1" applyFont="1" applyFill="1"/>
    <xf numFmtId="9" fontId="7" fillId="0" borderId="0" xfId="0" applyNumberFormat="1" applyFont="1"/>
    <xf numFmtId="0" fontId="9" fillId="5" borderId="5" xfId="0" applyFont="1" applyFill="1" applyBorder="1"/>
    <xf numFmtId="0" fontId="11" fillId="4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166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9" fontId="12" fillId="6" borderId="1" xfId="0" applyNumberFormat="1" applyFont="1" applyFill="1" applyBorder="1" applyAlignment="1">
      <alignment horizontal="center"/>
    </xf>
    <xf numFmtId="38" fontId="12" fillId="6" borderId="1" xfId="0" applyNumberFormat="1" applyFont="1" applyFill="1" applyBorder="1"/>
    <xf numFmtId="9" fontId="12" fillId="5" borderId="1" xfId="0" applyNumberFormat="1" applyFont="1" applyFill="1" applyBorder="1"/>
    <xf numFmtId="166" fontId="12" fillId="6" borderId="1" xfId="0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9" fontId="12" fillId="4" borderId="1" xfId="0" applyNumberFormat="1" applyFont="1" applyFill="1" applyBorder="1" applyAlignment="1">
      <alignment horizontal="center"/>
    </xf>
    <xf numFmtId="38" fontId="12" fillId="4" borderId="1" xfId="0" applyNumberFormat="1" applyFont="1" applyFill="1" applyBorder="1"/>
    <xf numFmtId="166" fontId="12" fillId="4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166" fontId="11" fillId="2" borderId="1" xfId="0" applyNumberFormat="1" applyFont="1" applyFill="1" applyBorder="1"/>
    <xf numFmtId="0" fontId="9" fillId="7" borderId="2" xfId="0" applyFont="1" applyFill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9" fillId="8" borderId="1" xfId="0" applyFont="1" applyFill="1" applyBorder="1"/>
    <xf numFmtId="0" fontId="7" fillId="0" borderId="1" xfId="0" applyFont="1" applyBorder="1"/>
    <xf numFmtId="9" fontId="7" fillId="0" borderId="1" xfId="0" applyNumberFormat="1" applyFont="1" applyBorder="1"/>
    <xf numFmtId="164" fontId="1" fillId="9" borderId="1" xfId="0" applyNumberFormat="1" applyFont="1" applyFill="1" applyBorder="1"/>
    <xf numFmtId="0" fontId="4" fillId="0" borderId="3" xfId="0" applyFont="1" applyBorder="1" applyAlignment="1"/>
    <xf numFmtId="0" fontId="4" fillId="0" borderId="4" xfId="0" applyFont="1" applyBorder="1" applyAlignment="1"/>
    <xf numFmtId="0" fontId="3" fillId="3" borderId="3" xfId="0" applyFont="1" applyFill="1" applyBorder="1" applyAlignment="1">
      <alignment horizontal="center"/>
    </xf>
    <xf numFmtId="15" fontId="1" fillId="9" borderId="1" xfId="0" applyNumberFormat="1" applyFont="1" applyFill="1" applyBorder="1"/>
    <xf numFmtId="166" fontId="1" fillId="9" borderId="1" xfId="0" applyNumberFormat="1" applyFont="1" applyFill="1" applyBorder="1"/>
    <xf numFmtId="0" fontId="7" fillId="0" borderId="0" xfId="0" applyFont="1" applyFill="1"/>
    <xf numFmtId="0" fontId="1" fillId="9" borderId="1" xfId="0" applyFont="1" applyFill="1" applyBorder="1" applyAlignment="1">
      <alignment wrapText="1"/>
    </xf>
    <xf numFmtId="0" fontId="1" fillId="2" borderId="6" xfId="0" applyFont="1" applyFill="1" applyBorder="1"/>
    <xf numFmtId="166" fontId="1" fillId="2" borderId="6" xfId="0" applyNumberFormat="1" applyFont="1" applyFill="1" applyBorder="1"/>
    <xf numFmtId="4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5"/>
  <sheetViews>
    <sheetView topLeftCell="A33" zoomScaleNormal="100" workbookViewId="0">
      <selection activeCell="C45" sqref="C45"/>
    </sheetView>
  </sheetViews>
  <sheetFormatPr baseColWidth="10" defaultColWidth="12.6640625" defaultRowHeight="35" x14ac:dyDescent="0.35"/>
  <cols>
    <col min="1" max="1" width="2.33203125" style="4" customWidth="1"/>
    <col min="2" max="2" width="12" style="4" bestFit="1" customWidth="1"/>
    <col min="3" max="3" width="74.5" style="4" bestFit="1" customWidth="1"/>
    <col min="4" max="4" width="40.33203125" style="4" bestFit="1" customWidth="1"/>
    <col min="5" max="5" width="22.33203125" style="4" bestFit="1" customWidth="1"/>
    <col min="6" max="6" width="27.5" style="4" bestFit="1" customWidth="1"/>
    <col min="7" max="7" width="23.1640625" style="4" bestFit="1" customWidth="1"/>
    <col min="8" max="8" width="14.83203125" style="4" customWidth="1"/>
    <col min="9" max="9" width="37.1640625" style="4" customWidth="1"/>
    <col min="10" max="10" width="20" style="4" bestFit="1" customWidth="1"/>
    <col min="11" max="11" width="7.1640625" style="4" customWidth="1"/>
    <col min="12" max="12" width="9.5" style="4" customWidth="1"/>
    <col min="13" max="13" width="7" style="4" customWidth="1"/>
    <col min="14" max="14" width="10.6640625" style="4" customWidth="1"/>
    <col min="15" max="15" width="20.6640625" style="4" customWidth="1"/>
    <col min="16" max="16" width="7.83203125" style="4" customWidth="1"/>
    <col min="17" max="17" width="4.1640625" style="4" customWidth="1"/>
    <col min="18" max="18" width="15.1640625" style="4" customWidth="1"/>
    <col min="19" max="19" width="10.6640625" style="4" customWidth="1"/>
    <col min="20" max="20" width="7.83203125" style="4" customWidth="1"/>
    <col min="21" max="29" width="39.1640625" style="4" customWidth="1"/>
    <col min="30" max="16384" width="12.6640625" style="4"/>
  </cols>
  <sheetData>
    <row r="1" spans="1:29" x14ac:dyDescent="0.35">
      <c r="A1" s="1"/>
      <c r="B1" s="1"/>
      <c r="C1" s="1" t="s">
        <v>0</v>
      </c>
      <c r="D1" s="1"/>
      <c r="E1" s="74">
        <v>44560</v>
      </c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</row>
    <row r="2" spans="1:29" x14ac:dyDescent="0.3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</row>
    <row r="3" spans="1:29" x14ac:dyDescent="0.35">
      <c r="A3" s="1"/>
      <c r="B3" s="5" t="s">
        <v>1</v>
      </c>
      <c r="C3" s="77"/>
      <c r="D3" s="77"/>
      <c r="E3" s="77"/>
      <c r="F3" s="75"/>
      <c r="G3" s="7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</row>
    <row r="4" spans="1:29" x14ac:dyDescent="0.3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</row>
    <row r="5" spans="1:29" x14ac:dyDescent="0.35">
      <c r="A5" s="1"/>
      <c r="B5" s="8" t="s">
        <v>2</v>
      </c>
      <c r="C5" s="8" t="s">
        <v>3</v>
      </c>
      <c r="D5" s="8" t="s">
        <v>4</v>
      </c>
      <c r="E5" s="8" t="s">
        <v>5</v>
      </c>
      <c r="F5" s="8"/>
      <c r="G5" s="8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</row>
    <row r="6" spans="1:29" ht="36" x14ac:dyDescent="0.35">
      <c r="A6" s="1"/>
      <c r="B6" s="1">
        <v>1</v>
      </c>
      <c r="C6" s="81" t="s">
        <v>82</v>
      </c>
      <c r="D6" s="1">
        <f t="shared" ref="D6:D7" si="0">DATEDIF(E6,E$1,"Y")</f>
        <v>29</v>
      </c>
      <c r="E6" s="78">
        <v>33968</v>
      </c>
      <c r="F6" s="12"/>
      <c r="G6" s="12"/>
      <c r="H6" s="13"/>
      <c r="I6" s="82" t="s">
        <v>93</v>
      </c>
      <c r="J6" s="83">
        <f>D24</f>
        <v>130000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3"/>
    </row>
    <row r="7" spans="1:29" ht="36" x14ac:dyDescent="0.35">
      <c r="A7" s="1"/>
      <c r="B7" s="1">
        <f t="shared" ref="B7" si="1">B6+1</f>
        <v>2</v>
      </c>
      <c r="C7" s="81" t="s">
        <v>83</v>
      </c>
      <c r="D7" s="1">
        <f t="shared" si="0"/>
        <v>29</v>
      </c>
      <c r="E7" s="78">
        <v>33930</v>
      </c>
      <c r="F7" s="12"/>
      <c r="G7" s="12"/>
      <c r="H7" s="13"/>
      <c r="I7" s="82" t="s">
        <v>94</v>
      </c>
      <c r="J7" s="83">
        <f>D44</f>
        <v>112000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3"/>
    </row>
    <row r="8" spans="1:29" x14ac:dyDescent="0.35">
      <c r="A8" s="1"/>
      <c r="B8" s="1"/>
      <c r="C8" s="10"/>
      <c r="D8" s="1"/>
      <c r="E8" s="11"/>
      <c r="F8" s="11"/>
      <c r="G8" s="12"/>
      <c r="H8" s="13"/>
      <c r="I8" s="82" t="s">
        <v>95</v>
      </c>
      <c r="J8" s="83">
        <f>J6-J7</f>
        <v>18000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3"/>
    </row>
    <row r="9" spans="1:29" x14ac:dyDescent="0.35">
      <c r="A9" s="1"/>
      <c r="B9" s="1"/>
      <c r="C9" s="10"/>
      <c r="D9" s="1"/>
      <c r="E9" s="11"/>
      <c r="F9" s="11"/>
      <c r="G9" s="1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</row>
    <row r="10" spans="1:29" x14ac:dyDescent="0.35">
      <c r="A10" s="1"/>
      <c r="B10" s="1"/>
      <c r="C10" s="10"/>
      <c r="D10" s="1"/>
      <c r="E10" s="14"/>
      <c r="F10" s="1"/>
      <c r="G10" s="12"/>
      <c r="H10" s="1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</row>
    <row r="11" spans="1:29" x14ac:dyDescent="0.35">
      <c r="A11" s="1"/>
      <c r="B11" s="1"/>
      <c r="C11" s="10"/>
      <c r="D11" s="1"/>
      <c r="E11" s="14"/>
      <c r="F11" s="1"/>
      <c r="G11" s="12"/>
      <c r="H11" s="1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</row>
    <row r="12" spans="1:29" x14ac:dyDescent="0.35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  <c r="AC12" s="3"/>
    </row>
    <row r="13" spans="1:29" x14ac:dyDescent="0.35">
      <c r="A13" s="1"/>
      <c r="B13" s="5" t="s">
        <v>6</v>
      </c>
      <c r="C13" s="6"/>
      <c r="D13" s="6"/>
      <c r="E13" s="7"/>
      <c r="F13" s="1"/>
      <c r="G13" s="16"/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</row>
    <row r="14" spans="1:29" x14ac:dyDescent="0.35">
      <c r="A14" s="1"/>
      <c r="B14" s="1"/>
      <c r="C14" s="1"/>
      <c r="D14" s="1"/>
      <c r="E14" s="1"/>
      <c r="F14" s="1"/>
      <c r="G14" s="1"/>
      <c r="H14" s="1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  <c r="AC14" s="3"/>
    </row>
    <row r="15" spans="1:29" x14ac:dyDescent="0.35">
      <c r="A15" s="1"/>
      <c r="B15" s="18" t="s">
        <v>2</v>
      </c>
      <c r="C15" s="18" t="s">
        <v>7</v>
      </c>
      <c r="D15" s="18" t="s">
        <v>8</v>
      </c>
      <c r="E15" s="18" t="s">
        <v>9</v>
      </c>
      <c r="F15" s="18"/>
      <c r="G15" s="18"/>
      <c r="H15" s="17"/>
      <c r="I15" s="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</row>
    <row r="16" spans="1:29" ht="36" x14ac:dyDescent="0.35">
      <c r="A16" s="1"/>
      <c r="B16" s="19">
        <v>1</v>
      </c>
      <c r="C16" s="10" t="s">
        <v>10</v>
      </c>
      <c r="D16" s="79">
        <v>65000</v>
      </c>
      <c r="E16" s="20">
        <f t="shared" ref="E16:E17" si="2">D16*12</f>
        <v>780000</v>
      </c>
      <c r="F16" s="18"/>
      <c r="G16" s="20"/>
      <c r="H16" s="21"/>
      <c r="I16" s="2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  <c r="AC16" s="3"/>
    </row>
    <row r="17" spans="1:29" ht="36" x14ac:dyDescent="0.35">
      <c r="A17" s="1"/>
      <c r="B17" s="19">
        <f t="shared" ref="B17:B23" si="3">B16+1</f>
        <v>2</v>
      </c>
      <c r="C17" s="10" t="s">
        <v>10</v>
      </c>
      <c r="D17" s="79">
        <v>65000</v>
      </c>
      <c r="E17" s="20">
        <f t="shared" si="2"/>
        <v>780000</v>
      </c>
      <c r="F17" s="18"/>
      <c r="G17" s="20"/>
      <c r="H17" s="21"/>
      <c r="I17" s="21"/>
      <c r="J17" s="2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</row>
    <row r="18" spans="1:29" ht="36" x14ac:dyDescent="0.35">
      <c r="A18" s="1"/>
      <c r="B18" s="19">
        <f t="shared" si="3"/>
        <v>3</v>
      </c>
      <c r="C18" s="10" t="s">
        <v>88</v>
      </c>
      <c r="D18" s="79">
        <v>0</v>
      </c>
      <c r="E18" s="20">
        <f>D18*12</f>
        <v>0</v>
      </c>
      <c r="F18" s="18"/>
      <c r="G18" s="20"/>
      <c r="H18" s="21"/>
      <c r="I18" s="21"/>
      <c r="J18" s="2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3"/>
    </row>
    <row r="19" spans="1:29" ht="36" x14ac:dyDescent="0.35">
      <c r="A19" s="1"/>
      <c r="B19" s="19">
        <f t="shared" si="3"/>
        <v>4</v>
      </c>
      <c r="C19" s="10" t="s">
        <v>89</v>
      </c>
      <c r="D19" s="79"/>
      <c r="E19" s="20">
        <f t="shared" ref="E19:E23" si="4">D19*12</f>
        <v>0</v>
      </c>
      <c r="F19" s="18"/>
      <c r="G19" s="20"/>
      <c r="H19" s="21"/>
      <c r="I19" s="2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</row>
    <row r="20" spans="1:29" ht="36" x14ac:dyDescent="0.35">
      <c r="A20" s="1"/>
      <c r="B20" s="19">
        <f t="shared" si="3"/>
        <v>5</v>
      </c>
      <c r="C20" s="10" t="s">
        <v>90</v>
      </c>
      <c r="D20" s="79">
        <v>0</v>
      </c>
      <c r="E20" s="20">
        <f t="shared" si="4"/>
        <v>0</v>
      </c>
      <c r="F20" s="18"/>
      <c r="G20" s="20"/>
      <c r="H20" s="21"/>
      <c r="I20" s="2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  <c r="AC20" s="3"/>
    </row>
    <row r="21" spans="1:29" ht="36" x14ac:dyDescent="0.35">
      <c r="A21" s="1"/>
      <c r="B21" s="19">
        <f t="shared" si="3"/>
        <v>6</v>
      </c>
      <c r="C21" s="10" t="s">
        <v>91</v>
      </c>
      <c r="D21" s="79"/>
      <c r="E21" s="20">
        <f t="shared" si="4"/>
        <v>0</v>
      </c>
      <c r="F21" s="18"/>
      <c r="G21" s="20"/>
      <c r="H21" s="21"/>
      <c r="I21" s="2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</row>
    <row r="22" spans="1:29" ht="36" x14ac:dyDescent="0.35">
      <c r="A22" s="1"/>
      <c r="B22" s="19">
        <f t="shared" si="3"/>
        <v>7</v>
      </c>
      <c r="C22" s="10" t="s">
        <v>11</v>
      </c>
      <c r="D22" s="79">
        <v>0</v>
      </c>
      <c r="E22" s="20">
        <f t="shared" si="4"/>
        <v>0</v>
      </c>
      <c r="F22" s="18"/>
      <c r="G22" s="20"/>
      <c r="H22" s="21"/>
      <c r="I22" s="2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"/>
      <c r="AC22" s="3"/>
    </row>
    <row r="23" spans="1:29" ht="36" x14ac:dyDescent="0.35">
      <c r="A23" s="1"/>
      <c r="B23" s="19">
        <f t="shared" si="3"/>
        <v>8</v>
      </c>
      <c r="C23" s="10" t="s">
        <v>92</v>
      </c>
      <c r="D23" s="79"/>
      <c r="E23" s="20">
        <f t="shared" si="4"/>
        <v>0</v>
      </c>
      <c r="F23" s="18"/>
      <c r="G23" s="20"/>
      <c r="H23" s="21"/>
      <c r="I23" s="2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</row>
    <row r="24" spans="1:29" ht="36" x14ac:dyDescent="0.35">
      <c r="A24" s="1"/>
      <c r="B24" s="1"/>
      <c r="C24" s="23" t="s">
        <v>12</v>
      </c>
      <c r="D24" s="24">
        <f t="shared" ref="D24:E24" si="5">SUM(D16:D23)</f>
        <v>130000</v>
      </c>
      <c r="E24" s="24">
        <f t="shared" si="5"/>
        <v>1560000</v>
      </c>
      <c r="F24" s="18"/>
      <c r="G24" s="24"/>
      <c r="H24" s="25"/>
      <c r="I24" s="2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  <c r="AC24" s="3"/>
    </row>
    <row r="25" spans="1:29" x14ac:dyDescent="0.35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</row>
    <row r="26" spans="1:29" x14ac:dyDescent="0.35">
      <c r="A26" s="1"/>
      <c r="B26" s="18" t="s">
        <v>2</v>
      </c>
      <c r="C26" s="18" t="s">
        <v>13</v>
      </c>
      <c r="D26" s="18" t="s">
        <v>8</v>
      </c>
      <c r="E26" s="18" t="s">
        <v>9</v>
      </c>
      <c r="F26" s="26"/>
      <c r="G26" s="18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3"/>
    </row>
    <row r="27" spans="1:29" ht="36" x14ac:dyDescent="0.35">
      <c r="A27" s="1"/>
      <c r="B27" s="27">
        <v>1</v>
      </c>
      <c r="C27" s="12" t="s">
        <v>14</v>
      </c>
      <c r="D27" s="79">
        <v>30000</v>
      </c>
      <c r="E27" s="20">
        <f t="shared" ref="E27:E43" si="6">D27*12</f>
        <v>360000</v>
      </c>
      <c r="F27" s="20"/>
      <c r="G27" s="20"/>
      <c r="H27" s="21"/>
      <c r="I27" s="2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3"/>
    </row>
    <row r="28" spans="1:29" ht="36" x14ac:dyDescent="0.35">
      <c r="A28" s="1"/>
      <c r="B28" s="27">
        <f t="shared" ref="B28:B43" si="7">B27+1</f>
        <v>2</v>
      </c>
      <c r="C28" s="12" t="s">
        <v>84</v>
      </c>
      <c r="D28" s="79">
        <v>15000</v>
      </c>
      <c r="E28" s="20">
        <f t="shared" si="6"/>
        <v>180000</v>
      </c>
      <c r="F28" s="20"/>
      <c r="G28" s="20"/>
      <c r="H28" s="21"/>
      <c r="I28" s="21"/>
      <c r="J28" s="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</row>
    <row r="29" spans="1:29" ht="36" x14ac:dyDescent="0.35">
      <c r="A29" s="1"/>
      <c r="B29" s="27">
        <f t="shared" si="7"/>
        <v>3</v>
      </c>
      <c r="C29" s="12" t="s">
        <v>15</v>
      </c>
      <c r="D29" s="79">
        <v>15000</v>
      </c>
      <c r="E29" s="20">
        <f t="shared" si="6"/>
        <v>180000</v>
      </c>
      <c r="F29" s="20"/>
      <c r="G29" s="20"/>
      <c r="H29" s="21"/>
      <c r="I29" s="2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</row>
    <row r="30" spans="1:29" ht="36" x14ac:dyDescent="0.35">
      <c r="A30" s="1"/>
      <c r="B30" s="27">
        <f t="shared" si="7"/>
        <v>4</v>
      </c>
      <c r="C30" s="12" t="s">
        <v>16</v>
      </c>
      <c r="D30" s="79">
        <v>0</v>
      </c>
      <c r="E30" s="20">
        <f t="shared" si="6"/>
        <v>0</v>
      </c>
      <c r="F30" s="20"/>
      <c r="G30" s="20"/>
      <c r="H30" s="21"/>
      <c r="I30" s="2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"/>
      <c r="AC30" s="3"/>
    </row>
    <row r="31" spans="1:29" ht="36" x14ac:dyDescent="0.35">
      <c r="A31" s="1"/>
      <c r="B31" s="27">
        <f t="shared" si="7"/>
        <v>5</v>
      </c>
      <c r="C31" s="12" t="s">
        <v>17</v>
      </c>
      <c r="D31" s="79">
        <v>25000</v>
      </c>
      <c r="E31" s="20">
        <f t="shared" si="6"/>
        <v>300000</v>
      </c>
      <c r="F31" s="20"/>
      <c r="G31" s="20"/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3"/>
      <c r="AC31" s="3"/>
    </row>
    <row r="32" spans="1:29" ht="72" x14ac:dyDescent="0.35">
      <c r="A32" s="1"/>
      <c r="B32" s="27">
        <f t="shared" si="7"/>
        <v>6</v>
      </c>
      <c r="C32" s="12" t="s">
        <v>18</v>
      </c>
      <c r="D32" s="79">
        <v>10000</v>
      </c>
      <c r="E32" s="20">
        <f t="shared" si="6"/>
        <v>120000</v>
      </c>
      <c r="F32" s="20"/>
      <c r="G32" s="20"/>
      <c r="H32" s="21"/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"/>
      <c r="AC32" s="3"/>
    </row>
    <row r="33" spans="1:29" ht="36" x14ac:dyDescent="0.35">
      <c r="A33" s="1"/>
      <c r="B33" s="27">
        <f t="shared" si="7"/>
        <v>7</v>
      </c>
      <c r="C33" s="12" t="s">
        <v>19</v>
      </c>
      <c r="D33" s="79">
        <v>5000</v>
      </c>
      <c r="E33" s="20">
        <f t="shared" si="6"/>
        <v>60000</v>
      </c>
      <c r="F33" s="20"/>
      <c r="G33" s="20"/>
      <c r="H33" s="21"/>
      <c r="I33" s="2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"/>
      <c r="AC33" s="3"/>
    </row>
    <row r="34" spans="1:29" ht="36" x14ac:dyDescent="0.35">
      <c r="A34" s="1"/>
      <c r="B34" s="27">
        <f t="shared" si="7"/>
        <v>8</v>
      </c>
      <c r="C34" s="12" t="s">
        <v>20</v>
      </c>
      <c r="D34" s="79">
        <v>3000</v>
      </c>
      <c r="E34" s="20">
        <f t="shared" si="6"/>
        <v>36000</v>
      </c>
      <c r="F34" s="20"/>
      <c r="G34" s="20"/>
      <c r="H34" s="21"/>
      <c r="I34" s="2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"/>
      <c r="AC34" s="3"/>
    </row>
    <row r="35" spans="1:29" ht="36" x14ac:dyDescent="0.35">
      <c r="A35" s="1"/>
      <c r="B35" s="27">
        <f t="shared" si="7"/>
        <v>9</v>
      </c>
      <c r="C35" s="12" t="s">
        <v>21</v>
      </c>
      <c r="D35" s="79">
        <v>3000</v>
      </c>
      <c r="E35" s="20">
        <f t="shared" si="6"/>
        <v>36000</v>
      </c>
      <c r="F35" s="20"/>
      <c r="G35" s="20"/>
      <c r="H35" s="21"/>
      <c r="I35" s="2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3"/>
      <c r="AC35" s="3"/>
    </row>
    <row r="36" spans="1:29" ht="36" x14ac:dyDescent="0.35">
      <c r="A36" s="1"/>
      <c r="B36" s="27">
        <f t="shared" si="7"/>
        <v>10</v>
      </c>
      <c r="C36" s="12" t="s">
        <v>22</v>
      </c>
      <c r="D36" s="79">
        <v>3000</v>
      </c>
      <c r="E36" s="20">
        <f t="shared" si="6"/>
        <v>36000</v>
      </c>
      <c r="F36" s="20"/>
      <c r="G36" s="20"/>
      <c r="H36" s="21"/>
      <c r="I36" s="2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3"/>
      <c r="AC36" s="3"/>
    </row>
    <row r="37" spans="1:29" ht="36" x14ac:dyDescent="0.35">
      <c r="A37" s="1"/>
      <c r="B37" s="27">
        <f t="shared" si="7"/>
        <v>11</v>
      </c>
      <c r="C37" s="12" t="s">
        <v>23</v>
      </c>
      <c r="D37" s="79">
        <v>0</v>
      </c>
      <c r="E37" s="20">
        <f t="shared" si="6"/>
        <v>0</v>
      </c>
      <c r="F37" s="20"/>
      <c r="G37" s="20"/>
      <c r="H37" s="21"/>
      <c r="I37" s="2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3"/>
      <c r="AC37" s="3"/>
    </row>
    <row r="38" spans="1:29" ht="36" x14ac:dyDescent="0.35">
      <c r="A38" s="1"/>
      <c r="B38" s="27">
        <f t="shared" si="7"/>
        <v>12</v>
      </c>
      <c r="C38" s="12" t="s">
        <v>24</v>
      </c>
      <c r="D38" s="79">
        <v>3000</v>
      </c>
      <c r="E38" s="20">
        <f t="shared" si="6"/>
        <v>36000</v>
      </c>
      <c r="F38" s="20"/>
      <c r="G38" s="20"/>
      <c r="H38" s="21"/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3"/>
      <c r="AC38" s="3"/>
    </row>
    <row r="39" spans="1:29" ht="36" x14ac:dyDescent="0.35">
      <c r="A39" s="1"/>
      <c r="B39" s="27">
        <f t="shared" si="7"/>
        <v>13</v>
      </c>
      <c r="C39" s="12" t="s">
        <v>25</v>
      </c>
      <c r="D39" s="79">
        <v>0</v>
      </c>
      <c r="E39" s="20">
        <f t="shared" si="6"/>
        <v>0</v>
      </c>
      <c r="F39" s="20"/>
      <c r="G39" s="20"/>
      <c r="H39" s="21"/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"/>
      <c r="AC39" s="3"/>
    </row>
    <row r="40" spans="1:29" ht="72" x14ac:dyDescent="0.35">
      <c r="A40" s="1"/>
      <c r="B40" s="27">
        <f t="shared" si="7"/>
        <v>14</v>
      </c>
      <c r="C40" s="12" t="s">
        <v>26</v>
      </c>
      <c r="D40" s="79">
        <v>0</v>
      </c>
      <c r="E40" s="20">
        <f t="shared" si="6"/>
        <v>0</v>
      </c>
      <c r="F40" s="20"/>
      <c r="G40" s="20"/>
      <c r="H40" s="21"/>
      <c r="I40" s="2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3"/>
      <c r="AC40" s="3"/>
    </row>
    <row r="41" spans="1:29" ht="36" x14ac:dyDescent="0.35">
      <c r="A41" s="1"/>
      <c r="B41" s="27">
        <f t="shared" si="7"/>
        <v>15</v>
      </c>
      <c r="C41" s="12" t="s">
        <v>27</v>
      </c>
      <c r="D41" s="79">
        <v>0</v>
      </c>
      <c r="E41" s="20">
        <f t="shared" si="6"/>
        <v>0</v>
      </c>
      <c r="F41" s="20"/>
      <c r="G41" s="20"/>
      <c r="H41" s="21"/>
      <c r="I41" s="2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3"/>
      <c r="AC41" s="3"/>
    </row>
    <row r="42" spans="1:29" ht="36" x14ac:dyDescent="0.35">
      <c r="A42" s="1"/>
      <c r="B42" s="27">
        <f t="shared" si="7"/>
        <v>16</v>
      </c>
      <c r="C42" s="12" t="s">
        <v>28</v>
      </c>
      <c r="D42" s="79">
        <v>0</v>
      </c>
      <c r="E42" s="20">
        <f t="shared" si="6"/>
        <v>0</v>
      </c>
      <c r="F42" s="20"/>
      <c r="G42" s="20"/>
      <c r="H42" s="21"/>
      <c r="I42" s="2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"/>
      <c r="AC42" s="3"/>
    </row>
    <row r="43" spans="1:29" ht="36" x14ac:dyDescent="0.35">
      <c r="A43" s="1"/>
      <c r="B43" s="27">
        <f t="shared" si="7"/>
        <v>17</v>
      </c>
      <c r="C43" s="12" t="s">
        <v>29</v>
      </c>
      <c r="D43" s="79">
        <v>0</v>
      </c>
      <c r="E43" s="20">
        <f t="shared" si="6"/>
        <v>0</v>
      </c>
      <c r="F43" s="20"/>
      <c r="G43" s="20"/>
      <c r="H43" s="21"/>
      <c r="I43" s="2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35">
      <c r="A44" s="1"/>
      <c r="B44" s="29"/>
      <c r="C44" s="30" t="s">
        <v>30</v>
      </c>
      <c r="D44" s="24">
        <f t="shared" ref="D44:E44" si="8">SUM(D27:D43)</f>
        <v>112000</v>
      </c>
      <c r="E44" s="24">
        <f t="shared" si="8"/>
        <v>1344000</v>
      </c>
      <c r="F44" s="20"/>
      <c r="G44" s="24"/>
      <c r="H44" s="25"/>
      <c r="I44" s="2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35">
      <c r="A45" s="1"/>
      <c r="B45" s="1"/>
      <c r="C45" s="1"/>
      <c r="D45" s="1"/>
      <c r="E45" s="24"/>
      <c r="F45" s="24"/>
      <c r="G45" s="24"/>
      <c r="H45" s="25"/>
      <c r="I45" s="2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35">
      <c r="A46" s="1"/>
      <c r="B46" s="8"/>
      <c r="C46" s="8" t="s">
        <v>31</v>
      </c>
      <c r="D46" s="31">
        <f t="shared" ref="D46:E46" si="9">D24-D44</f>
        <v>18000</v>
      </c>
      <c r="E46" s="31">
        <f t="shared" si="9"/>
        <v>216000</v>
      </c>
      <c r="F46" s="26"/>
      <c r="G46" s="31"/>
      <c r="H46" s="3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35">
      <c r="A47" s="1"/>
      <c r="B47" s="1"/>
      <c r="C47" s="1"/>
      <c r="D47" s="84" t="s">
        <v>96</v>
      </c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35">
      <c r="A48" s="1"/>
      <c r="B48" s="18"/>
      <c r="C48" s="18"/>
      <c r="D48" s="18"/>
      <c r="E48" s="18"/>
      <c r="F48" s="18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35">
      <c r="A49" s="1"/>
      <c r="B49" s="27"/>
      <c r="C49" s="12"/>
      <c r="D49" s="20"/>
      <c r="E49" s="33"/>
      <c r="F49" s="34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35">
      <c r="A50" s="1"/>
      <c r="B50" s="27"/>
      <c r="C50" s="12"/>
      <c r="D50" s="20"/>
      <c r="E50" s="33"/>
      <c r="F50" s="34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35">
      <c r="A51" s="1"/>
      <c r="B51" s="27"/>
      <c r="C51" s="12"/>
      <c r="D51" s="20"/>
      <c r="E51" s="33"/>
      <c r="F51" s="34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35">
      <c r="A52" s="1"/>
      <c r="B52" s="27"/>
      <c r="C52" s="12"/>
      <c r="D52" s="20"/>
      <c r="E52" s="33"/>
      <c r="F52" s="34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35">
      <c r="A53" s="1"/>
      <c r="B53" s="27"/>
      <c r="C53" s="12"/>
      <c r="D53" s="20"/>
      <c r="E53" s="33"/>
      <c r="F53" s="34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35">
      <c r="A54" s="1"/>
      <c r="B54" s="27"/>
      <c r="C54" s="12"/>
      <c r="D54" s="20"/>
      <c r="E54" s="33"/>
      <c r="F54" s="34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35">
      <c r="A55" s="1"/>
      <c r="B55" s="27"/>
      <c r="C55" s="12"/>
      <c r="D55" s="20"/>
      <c r="E55" s="33"/>
      <c r="F55" s="34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</sheetData>
  <mergeCells count="2">
    <mergeCell ref="B13:E13"/>
    <mergeCell ref="B3:E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D5" workbookViewId="0">
      <selection activeCell="I16" sqref="I16"/>
    </sheetView>
  </sheetViews>
  <sheetFormatPr baseColWidth="10" defaultColWidth="12.6640625" defaultRowHeight="15" customHeight="1" x14ac:dyDescent="0.3"/>
  <cols>
    <col min="1" max="1" width="10.1640625" style="36" bestFit="1" customWidth="1"/>
    <col min="2" max="9" width="35" style="36" customWidth="1"/>
    <col min="10" max="26" width="50.6640625" style="36" customWidth="1"/>
    <col min="27" max="16384" width="12.6640625" style="36"/>
  </cols>
  <sheetData>
    <row r="1" spans="1:26" ht="30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0" x14ac:dyDescent="0.3">
      <c r="A2" s="38"/>
      <c r="B2" s="38"/>
      <c r="C2" s="38" t="s">
        <v>37</v>
      </c>
      <c r="D2" s="46">
        <v>0.06</v>
      </c>
      <c r="E2" s="38"/>
      <c r="F2" s="38"/>
      <c r="G2" s="38"/>
      <c r="H2" s="38"/>
      <c r="I2" s="47" t="s">
        <v>36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30" x14ac:dyDescent="0.3">
      <c r="A3" s="38"/>
      <c r="B3" s="38"/>
      <c r="C3" s="36" t="s">
        <v>35</v>
      </c>
      <c r="D3" s="38">
        <v>2022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0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86" x14ac:dyDescent="0.3">
      <c r="A5" s="48" t="s">
        <v>2</v>
      </c>
      <c r="B5" s="49" t="s">
        <v>38</v>
      </c>
      <c r="C5" s="49" t="s">
        <v>32</v>
      </c>
      <c r="D5" s="49" t="s">
        <v>39</v>
      </c>
      <c r="E5" s="48" t="s">
        <v>40</v>
      </c>
      <c r="F5" s="48" t="s">
        <v>41</v>
      </c>
      <c r="G5" s="48" t="s">
        <v>42</v>
      </c>
      <c r="H5" s="49" t="s">
        <v>37</v>
      </c>
      <c r="I5" s="48" t="s">
        <v>43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" x14ac:dyDescent="0.3">
      <c r="A6" s="51">
        <v>1</v>
      </c>
      <c r="B6" s="52" t="s">
        <v>86</v>
      </c>
      <c r="C6" s="53">
        <v>4000000</v>
      </c>
      <c r="D6" s="54">
        <v>2032</v>
      </c>
      <c r="E6" s="55">
        <f t="shared" ref="E6:E15" si="0">D6-D$3</f>
        <v>10</v>
      </c>
      <c r="F6" s="56">
        <f>D2</f>
        <v>0.06</v>
      </c>
      <c r="G6" s="57">
        <f t="shared" ref="G6:G15" si="1">-FV(F6,E6,0,C6)</f>
        <v>7163390.7861714186</v>
      </c>
      <c r="H6" s="58">
        <v>0.1</v>
      </c>
      <c r="I6" s="59">
        <f t="shared" ref="I6:I15" si="2">PMT(H6/12,E6*12,0,-G6)</f>
        <v>34969.813878362336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30" x14ac:dyDescent="0.3">
      <c r="A7" s="60">
        <f t="shared" ref="A7:A15" si="3">A6+1</f>
        <v>2</v>
      </c>
      <c r="B7" s="52" t="s">
        <v>87</v>
      </c>
      <c r="C7" s="53">
        <v>500000</v>
      </c>
      <c r="D7" s="54">
        <v>2028</v>
      </c>
      <c r="E7" s="61">
        <f t="shared" si="0"/>
        <v>6</v>
      </c>
      <c r="F7" s="62">
        <v>7.0000000000000007E-2</v>
      </c>
      <c r="G7" s="63">
        <f t="shared" si="1"/>
        <v>750365.17592449998</v>
      </c>
      <c r="H7" s="58">
        <v>0.1</v>
      </c>
      <c r="I7" s="64">
        <f t="shared" si="2"/>
        <v>7648.1003890605971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30" x14ac:dyDescent="0.3">
      <c r="A8" s="51">
        <f t="shared" si="3"/>
        <v>3</v>
      </c>
      <c r="B8" s="52" t="s">
        <v>81</v>
      </c>
      <c r="C8" s="53">
        <v>0</v>
      </c>
      <c r="D8" s="54">
        <v>2035</v>
      </c>
      <c r="E8" s="55">
        <f t="shared" si="0"/>
        <v>13</v>
      </c>
      <c r="F8" s="56">
        <f t="shared" ref="F7:F15" si="4">F7</f>
        <v>7.0000000000000007E-2</v>
      </c>
      <c r="G8" s="57">
        <f t="shared" si="1"/>
        <v>0</v>
      </c>
      <c r="H8" s="58">
        <v>0.1</v>
      </c>
      <c r="I8" s="59">
        <f t="shared" si="2"/>
        <v>0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30" x14ac:dyDescent="0.3">
      <c r="A9" s="60">
        <f t="shared" si="3"/>
        <v>4</v>
      </c>
      <c r="B9" s="52" t="s">
        <v>45</v>
      </c>
      <c r="C9" s="53">
        <v>0</v>
      </c>
      <c r="D9" s="54"/>
      <c r="E9" s="61">
        <f t="shared" si="0"/>
        <v>-2022</v>
      </c>
      <c r="F9" s="62">
        <f t="shared" si="4"/>
        <v>7.0000000000000007E-2</v>
      </c>
      <c r="G9" s="63">
        <f t="shared" si="1"/>
        <v>0</v>
      </c>
      <c r="H9" s="58">
        <v>0.1</v>
      </c>
      <c r="I9" s="64">
        <f t="shared" si="2"/>
        <v>0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30" x14ac:dyDescent="0.3">
      <c r="A10" s="51">
        <f t="shared" si="3"/>
        <v>5</v>
      </c>
      <c r="B10" s="52" t="s">
        <v>44</v>
      </c>
      <c r="C10" s="53">
        <v>0</v>
      </c>
      <c r="D10" s="54"/>
      <c r="E10" s="55">
        <f t="shared" si="0"/>
        <v>-2022</v>
      </c>
      <c r="F10" s="56">
        <f t="shared" si="4"/>
        <v>7.0000000000000007E-2</v>
      </c>
      <c r="G10" s="57">
        <f t="shared" si="1"/>
        <v>0</v>
      </c>
      <c r="H10" s="58">
        <v>0.1</v>
      </c>
      <c r="I10" s="59">
        <f t="shared" si="2"/>
        <v>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0" x14ac:dyDescent="0.3">
      <c r="A11" s="60">
        <f t="shared" si="3"/>
        <v>6</v>
      </c>
      <c r="B11" s="52" t="s">
        <v>46</v>
      </c>
      <c r="C11" s="53">
        <v>0</v>
      </c>
      <c r="D11" s="54"/>
      <c r="E11" s="61">
        <f t="shared" si="0"/>
        <v>-2022</v>
      </c>
      <c r="F11" s="62">
        <f t="shared" si="4"/>
        <v>7.0000000000000007E-2</v>
      </c>
      <c r="G11" s="63">
        <f t="shared" si="1"/>
        <v>0</v>
      </c>
      <c r="H11" s="58">
        <v>0.1</v>
      </c>
      <c r="I11" s="64">
        <f t="shared" si="2"/>
        <v>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30" x14ac:dyDescent="0.3">
      <c r="A12" s="51">
        <f t="shared" si="3"/>
        <v>7</v>
      </c>
      <c r="B12" s="52" t="s">
        <v>44</v>
      </c>
      <c r="C12" s="53">
        <v>0</v>
      </c>
      <c r="D12" s="54"/>
      <c r="E12" s="55">
        <f t="shared" si="0"/>
        <v>-2022</v>
      </c>
      <c r="F12" s="56">
        <f t="shared" si="4"/>
        <v>7.0000000000000007E-2</v>
      </c>
      <c r="G12" s="57">
        <f t="shared" si="1"/>
        <v>0</v>
      </c>
      <c r="H12" s="58">
        <v>0.1</v>
      </c>
      <c r="I12" s="59">
        <f t="shared" si="2"/>
        <v>0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30" x14ac:dyDescent="0.3">
      <c r="A13" s="60">
        <f t="shared" si="3"/>
        <v>8</v>
      </c>
      <c r="B13" s="52" t="s">
        <v>47</v>
      </c>
      <c r="C13" s="53">
        <v>0</v>
      </c>
      <c r="D13" s="54"/>
      <c r="E13" s="61">
        <f t="shared" si="0"/>
        <v>-2022</v>
      </c>
      <c r="F13" s="62">
        <f t="shared" si="4"/>
        <v>7.0000000000000007E-2</v>
      </c>
      <c r="G13" s="63">
        <f t="shared" si="1"/>
        <v>0</v>
      </c>
      <c r="H13" s="58">
        <v>0.1</v>
      </c>
      <c r="I13" s="64">
        <f t="shared" si="2"/>
        <v>0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30" x14ac:dyDescent="0.3">
      <c r="A14" s="51">
        <f t="shared" si="3"/>
        <v>9</v>
      </c>
      <c r="B14" s="52" t="s">
        <v>44</v>
      </c>
      <c r="C14" s="53">
        <v>0</v>
      </c>
      <c r="D14" s="54"/>
      <c r="E14" s="55">
        <f t="shared" si="0"/>
        <v>-2022</v>
      </c>
      <c r="F14" s="56">
        <f t="shared" si="4"/>
        <v>7.0000000000000007E-2</v>
      </c>
      <c r="G14" s="57">
        <f t="shared" si="1"/>
        <v>0</v>
      </c>
      <c r="H14" s="58">
        <v>0.1</v>
      </c>
      <c r="I14" s="59">
        <f t="shared" si="2"/>
        <v>0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30" x14ac:dyDescent="0.3">
      <c r="A15" s="60">
        <f t="shared" si="3"/>
        <v>10</v>
      </c>
      <c r="B15" s="52" t="s">
        <v>48</v>
      </c>
      <c r="C15" s="53">
        <v>0</v>
      </c>
      <c r="D15" s="54"/>
      <c r="E15" s="61">
        <f t="shared" si="0"/>
        <v>-2022</v>
      </c>
      <c r="F15" s="62">
        <f t="shared" si="4"/>
        <v>7.0000000000000007E-2</v>
      </c>
      <c r="G15" s="63">
        <f t="shared" si="1"/>
        <v>0</v>
      </c>
      <c r="H15" s="58">
        <v>0.1</v>
      </c>
      <c r="I15" s="64">
        <f t="shared" si="2"/>
        <v>0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30" x14ac:dyDescent="0.3">
      <c r="A16" s="65"/>
      <c r="B16" s="52"/>
      <c r="C16" s="52"/>
      <c r="D16" s="52"/>
      <c r="E16" s="66"/>
      <c r="F16" s="66"/>
      <c r="G16" s="66"/>
      <c r="H16" s="52"/>
      <c r="I16" s="67">
        <f>SUM(I6:I15)</f>
        <v>42617.914267422937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30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30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30" x14ac:dyDescent="0.3">
      <c r="A19" s="38"/>
      <c r="B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30" x14ac:dyDescent="0.3">
      <c r="A20" s="38"/>
      <c r="B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30" x14ac:dyDescent="0.3">
      <c r="A21" s="38"/>
      <c r="B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30" x14ac:dyDescent="0.3">
      <c r="A22" s="38"/>
      <c r="B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30" x14ac:dyDescent="0.3">
      <c r="A23" s="38"/>
      <c r="B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30" x14ac:dyDescent="0.3">
      <c r="A24" s="38"/>
      <c r="B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30" x14ac:dyDescent="0.3">
      <c r="A25" s="38"/>
      <c r="B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30" x14ac:dyDescent="0.3">
      <c r="A26" s="38"/>
      <c r="B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30" x14ac:dyDescent="0.3">
      <c r="A27" s="38"/>
      <c r="B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30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0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30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3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3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3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3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3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3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3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3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3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3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3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3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3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3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3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3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3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3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3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3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3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3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3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3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3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3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3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3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3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3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3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3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3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3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3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3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3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3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3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3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3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3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3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3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3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3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3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3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3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3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3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3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3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3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3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3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3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3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3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3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3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3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3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3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3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3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3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3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3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3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3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3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3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3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3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3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3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3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3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3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3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3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3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3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3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3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3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3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3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3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3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3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3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3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3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3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3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3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3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3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3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3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3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3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3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3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3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3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3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3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3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3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3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3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3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3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3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3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3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3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3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3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3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3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3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3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3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3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3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3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3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3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3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3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3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3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3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3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3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3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3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3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3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3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3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3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3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3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3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3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3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3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3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3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3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3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3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3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3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3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3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3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3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3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3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3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3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3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3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3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3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3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3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3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3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3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3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3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3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3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3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3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3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3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3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3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3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3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3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3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3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3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3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3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3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3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3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3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3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3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3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3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3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3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3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3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3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3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3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3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3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3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3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3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3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3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3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3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3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3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3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3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3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3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3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3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3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3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3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3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3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3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3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3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3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3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3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3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3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3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3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3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3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3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3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3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3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3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3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3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3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3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3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3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3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3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3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3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3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3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3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3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3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3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3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3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3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3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3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3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3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3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3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3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3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3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3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3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3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3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3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3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3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3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3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3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3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3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3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3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3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3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3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3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3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3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3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3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3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3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3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3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3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3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3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3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3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3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3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3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3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3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3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3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3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3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3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3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3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3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3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3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3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3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3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3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3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3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3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3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3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3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3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3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3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3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3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3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3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3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3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3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3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3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3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3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3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3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3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3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3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3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3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3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3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3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3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3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3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3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3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3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3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3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3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3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3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3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3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3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3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3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3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3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3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3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3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3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3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3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3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3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3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3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3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3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3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3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3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3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3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3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3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3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3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3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3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3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3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3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3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3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3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3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3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3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3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3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3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3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3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3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3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3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3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3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3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3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3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3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3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3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3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3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3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3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3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3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3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3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3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3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3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3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3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3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3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3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3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3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3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3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3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3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3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3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3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3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3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3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3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3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3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3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3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3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3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3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3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3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3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3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3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3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3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3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3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3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3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3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3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3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3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3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3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3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3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3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3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3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3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3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3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3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3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3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3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3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3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3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3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3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3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3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3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3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3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3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3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3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3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3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3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3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3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3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3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3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3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3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3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3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3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3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3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3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3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3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3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3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3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3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3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3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3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3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3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3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3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3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3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3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3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3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3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3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3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3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3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3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3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3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3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3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3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3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3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3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3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3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3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3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3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3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3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3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3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3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3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3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3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3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3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3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3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3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3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3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3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3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3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3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3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3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3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3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3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3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3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3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3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3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3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3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3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3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3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3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3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3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3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3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3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3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3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3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3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3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3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3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3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3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3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3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3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3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3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3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3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3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3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3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3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3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3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3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3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3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3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3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3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3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3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3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3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3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3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3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3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3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3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3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3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3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3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3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3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3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3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3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3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3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3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3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3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3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3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3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3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3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3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3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3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3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3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3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3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3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3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3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3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3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3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3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3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3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3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3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3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3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3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3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3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3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3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3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3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3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3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3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3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3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3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3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3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3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3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3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3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3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3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3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3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3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3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3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3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3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3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3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3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3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3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3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3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3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3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3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3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3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3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3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3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3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3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3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3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3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3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3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3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3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3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3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3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3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3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3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3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3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3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3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E52E-B623-944A-9E01-94A6707205D7}">
  <dimension ref="A1:E9"/>
  <sheetViews>
    <sheetView tabSelected="1" workbookViewId="0">
      <selection activeCell="H4" sqref="H4"/>
    </sheetView>
  </sheetViews>
  <sheetFormatPr baseColWidth="10" defaultRowHeight="14" x14ac:dyDescent="0.15"/>
  <cols>
    <col min="1" max="1" width="37.83203125" customWidth="1"/>
    <col min="2" max="2" width="30.6640625" bestFit="1" customWidth="1"/>
    <col min="3" max="3" width="24.5" bestFit="1" customWidth="1"/>
    <col min="4" max="4" width="27.1640625" bestFit="1" customWidth="1"/>
    <col min="5" max="5" width="15" bestFit="1" customWidth="1"/>
  </cols>
  <sheetData>
    <row r="1" spans="1:5" ht="30" x14ac:dyDescent="0.3">
      <c r="A1" s="68" t="s">
        <v>49</v>
      </c>
      <c r="B1" s="69"/>
      <c r="C1" s="69"/>
      <c r="D1" s="69"/>
      <c r="E1" s="70"/>
    </row>
    <row r="2" spans="1:5" ht="30" x14ac:dyDescent="0.3">
      <c r="A2" s="71" t="s">
        <v>50</v>
      </c>
      <c r="B2" s="71" t="s">
        <v>51</v>
      </c>
      <c r="C2" s="71" t="s">
        <v>52</v>
      </c>
      <c r="D2" s="71" t="s">
        <v>85</v>
      </c>
      <c r="E2" s="71" t="s">
        <v>33</v>
      </c>
    </row>
    <row r="3" spans="1:5" ht="30" x14ac:dyDescent="0.3">
      <c r="A3" s="72" t="s">
        <v>53</v>
      </c>
      <c r="B3" s="72" t="s">
        <v>54</v>
      </c>
      <c r="C3" s="72" t="s">
        <v>55</v>
      </c>
      <c r="D3" s="73">
        <v>0.04</v>
      </c>
      <c r="E3" s="72" t="s">
        <v>55</v>
      </c>
    </row>
    <row r="4" spans="1:5" ht="30" x14ac:dyDescent="0.3">
      <c r="A4" s="72" t="s">
        <v>56</v>
      </c>
      <c r="B4" s="72" t="s">
        <v>57</v>
      </c>
      <c r="C4" s="72" t="s">
        <v>55</v>
      </c>
      <c r="D4" s="73">
        <v>0.06</v>
      </c>
      <c r="E4" s="72" t="s">
        <v>55</v>
      </c>
    </row>
    <row r="5" spans="1:5" ht="30" x14ac:dyDescent="0.3">
      <c r="A5" s="72" t="s">
        <v>58</v>
      </c>
      <c r="B5" s="72" t="s">
        <v>59</v>
      </c>
      <c r="C5" s="72" t="s">
        <v>60</v>
      </c>
      <c r="D5" s="73">
        <v>7.0000000000000007E-2</v>
      </c>
      <c r="E5" s="72" t="s">
        <v>61</v>
      </c>
    </row>
    <row r="6" spans="1:5" ht="30" x14ac:dyDescent="0.3">
      <c r="A6" s="72" t="s">
        <v>62</v>
      </c>
      <c r="B6" s="72" t="s">
        <v>63</v>
      </c>
      <c r="C6" s="72" t="s">
        <v>61</v>
      </c>
      <c r="D6" s="73">
        <v>0.12</v>
      </c>
      <c r="E6" s="72" t="s">
        <v>61</v>
      </c>
    </row>
    <row r="7" spans="1:5" ht="30" x14ac:dyDescent="0.3">
      <c r="A7" s="72" t="s">
        <v>64</v>
      </c>
      <c r="B7" s="72" t="s">
        <v>63</v>
      </c>
      <c r="C7" s="72" t="s">
        <v>61</v>
      </c>
      <c r="D7" s="73">
        <v>0.12</v>
      </c>
      <c r="E7" s="72" t="s">
        <v>55</v>
      </c>
    </row>
    <row r="8" spans="1:5" ht="30" x14ac:dyDescent="0.3">
      <c r="A8" s="72" t="s">
        <v>65</v>
      </c>
      <c r="B8" s="72" t="s">
        <v>66</v>
      </c>
      <c r="C8" s="72" t="s">
        <v>60</v>
      </c>
      <c r="D8" s="73">
        <v>0.05</v>
      </c>
      <c r="E8" s="72" t="s">
        <v>55</v>
      </c>
    </row>
    <row r="9" spans="1:5" ht="30" x14ac:dyDescent="0.3">
      <c r="A9" s="72" t="s">
        <v>67</v>
      </c>
      <c r="B9" s="72" t="s">
        <v>68</v>
      </c>
      <c r="C9" s="72" t="s">
        <v>55</v>
      </c>
      <c r="D9" s="73">
        <v>7.0000000000000007E-2</v>
      </c>
      <c r="E9" s="72" t="s">
        <v>55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E79" sqref="E79"/>
    </sheetView>
  </sheetViews>
  <sheetFormatPr baseColWidth="10" defaultColWidth="12.6640625" defaultRowHeight="15" customHeight="1" x14ac:dyDescent="0.3"/>
  <cols>
    <col min="1" max="1" width="8" style="36" customWidth="1"/>
    <col min="2" max="2" width="39.33203125" style="36" bestFit="1" customWidth="1"/>
    <col min="3" max="3" width="24.5" style="36" bestFit="1" customWidth="1"/>
    <col min="4" max="4" width="21.33203125" style="36" customWidth="1"/>
    <col min="5" max="5" width="64.1640625" style="36" bestFit="1" customWidth="1"/>
    <col min="6" max="6" width="33.33203125" style="36" customWidth="1"/>
    <col min="7" max="26" width="8" style="36" customWidth="1"/>
    <col min="27" max="16384" width="12.6640625" style="36"/>
  </cols>
  <sheetData>
    <row r="1" spans="1:26" ht="12.7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30" x14ac:dyDescent="0.3">
      <c r="A2" s="35"/>
      <c r="B2" s="35" t="s">
        <v>69</v>
      </c>
      <c r="C2" s="37">
        <v>112000</v>
      </c>
      <c r="D2" s="35"/>
      <c r="E2" s="38" t="s">
        <v>70</v>
      </c>
      <c r="F2" s="39">
        <v>0.06</v>
      </c>
      <c r="G2" s="35"/>
      <c r="H2" s="80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30" x14ac:dyDescent="0.3">
      <c r="A3" s="35"/>
      <c r="B3" s="35" t="s">
        <v>71</v>
      </c>
      <c r="C3" s="37">
        <f>C2*12</f>
        <v>1344000</v>
      </c>
      <c r="D3" s="35"/>
      <c r="E3" s="38" t="s">
        <v>37</v>
      </c>
      <c r="F3" s="39">
        <v>7.0000000000000007E-2</v>
      </c>
      <c r="G3" s="35"/>
      <c r="H3" s="80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30" x14ac:dyDescent="0.3">
      <c r="A4" s="35"/>
      <c r="B4" s="35" t="s">
        <v>72</v>
      </c>
      <c r="C4" s="40">
        <v>30</v>
      </c>
      <c r="D4" s="35"/>
      <c r="E4" s="41" t="s">
        <v>73</v>
      </c>
      <c r="F4" s="42">
        <f>SUM(F11:F1040)</f>
        <v>17549066.789803971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30" x14ac:dyDescent="0.3">
      <c r="A5" s="35"/>
      <c r="B5" s="35" t="s">
        <v>74</v>
      </c>
      <c r="C5" s="40">
        <v>10</v>
      </c>
      <c r="D5" s="35"/>
      <c r="E5" s="38"/>
      <c r="F5" s="40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30" x14ac:dyDescent="0.3">
      <c r="A6" s="35"/>
      <c r="B6" s="35" t="s">
        <v>75</v>
      </c>
      <c r="C6" s="40">
        <v>25</v>
      </c>
      <c r="D6" s="35"/>
      <c r="E6" s="43" t="s">
        <v>76</v>
      </c>
      <c r="F6" s="44">
        <f>F4-F5</f>
        <v>17549066.789803971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30" x14ac:dyDescent="0.3">
      <c r="A7" s="35"/>
      <c r="B7" s="35" t="s">
        <v>77</v>
      </c>
      <c r="C7" s="40">
        <f>C6-C5</f>
        <v>15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30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30" hidden="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30" hidden="1" x14ac:dyDescent="0.3">
      <c r="A10" s="35"/>
      <c r="B10" s="35" t="s">
        <v>34</v>
      </c>
      <c r="C10" s="35" t="s">
        <v>74</v>
      </c>
      <c r="D10" s="35" t="s">
        <v>78</v>
      </c>
      <c r="E10" s="35" t="s">
        <v>79</v>
      </c>
      <c r="F10" s="35" t="s">
        <v>80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30" hidden="1" x14ac:dyDescent="0.3">
      <c r="A11" s="35"/>
      <c r="B11" s="35">
        <v>1</v>
      </c>
      <c r="C11" s="35">
        <f>C5+1</f>
        <v>11</v>
      </c>
      <c r="D11" s="45">
        <f>C$3*(1+F2)^B11</f>
        <v>1424640</v>
      </c>
      <c r="E11" s="45">
        <f t="shared" ref="E11:E40" si="0">D11/(1+F$3)^(B11)</f>
        <v>1331439.2523364485</v>
      </c>
      <c r="F11" s="45">
        <f t="shared" ref="F11:F70" si="1">IF(B11&lt;C$7,E11,0)</f>
        <v>1331439.2523364485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30" hidden="1" x14ac:dyDescent="0.3">
      <c r="A12" s="35"/>
      <c r="B12" s="35">
        <f t="shared" ref="B12:C12" si="2">B11+1</f>
        <v>2</v>
      </c>
      <c r="C12" s="35">
        <f t="shared" si="2"/>
        <v>12</v>
      </c>
      <c r="D12" s="45">
        <f t="shared" ref="D12:D40" si="3">D11*1.06</f>
        <v>1510118.4000000001</v>
      </c>
      <c r="E12" s="45">
        <f t="shared" si="0"/>
        <v>1318995.8948379771</v>
      </c>
      <c r="F12" s="45">
        <f t="shared" si="1"/>
        <v>1318995.8948379771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30" hidden="1" x14ac:dyDescent="0.3">
      <c r="A13" s="35"/>
      <c r="B13" s="35">
        <f t="shared" ref="B13:C13" si="4">B12+1</f>
        <v>3</v>
      </c>
      <c r="C13" s="35">
        <f t="shared" si="4"/>
        <v>13</v>
      </c>
      <c r="D13" s="45">
        <f t="shared" si="3"/>
        <v>1600725.5040000002</v>
      </c>
      <c r="E13" s="45">
        <f t="shared" si="0"/>
        <v>1306668.830400239</v>
      </c>
      <c r="F13" s="45">
        <f t="shared" si="1"/>
        <v>1306668.830400239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30" hidden="1" x14ac:dyDescent="0.3">
      <c r="A14" s="35"/>
      <c r="B14" s="35">
        <f t="shared" ref="B14:C14" si="5">B13+1</f>
        <v>4</v>
      </c>
      <c r="C14" s="35">
        <f t="shared" si="5"/>
        <v>14</v>
      </c>
      <c r="D14" s="45">
        <f t="shared" si="3"/>
        <v>1696769.0342400002</v>
      </c>
      <c r="E14" s="45">
        <f t="shared" si="0"/>
        <v>1294456.9721721995</v>
      </c>
      <c r="F14" s="45">
        <f t="shared" si="1"/>
        <v>1294456.9721721995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30" hidden="1" x14ac:dyDescent="0.3">
      <c r="A15" s="35"/>
      <c r="B15" s="35">
        <f t="shared" ref="B15:C15" si="6">B14+1</f>
        <v>5</v>
      </c>
      <c r="C15" s="35">
        <f t="shared" si="6"/>
        <v>15</v>
      </c>
      <c r="D15" s="45">
        <f t="shared" si="3"/>
        <v>1798575.1762944004</v>
      </c>
      <c r="E15" s="45">
        <f t="shared" si="0"/>
        <v>1282359.2434603097</v>
      </c>
      <c r="F15" s="45">
        <f t="shared" si="1"/>
        <v>1282359.2434603097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30" hidden="1" x14ac:dyDescent="0.3">
      <c r="A16" s="35"/>
      <c r="B16" s="35">
        <f t="shared" ref="B16:C16" si="7">B15+1</f>
        <v>6</v>
      </c>
      <c r="C16" s="35">
        <f t="shared" si="7"/>
        <v>16</v>
      </c>
      <c r="D16" s="45">
        <f t="shared" si="3"/>
        <v>1906489.6868720644</v>
      </c>
      <c r="E16" s="45">
        <f t="shared" si="0"/>
        <v>1270374.5776335781</v>
      </c>
      <c r="F16" s="45">
        <f t="shared" si="1"/>
        <v>1270374.5776335781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30" hidden="1" x14ac:dyDescent="0.3">
      <c r="A17" s="35"/>
      <c r="B17" s="35">
        <f t="shared" ref="B17:C17" si="8">B16+1</f>
        <v>7</v>
      </c>
      <c r="C17" s="35">
        <f t="shared" si="8"/>
        <v>17</v>
      </c>
      <c r="D17" s="45">
        <f t="shared" si="3"/>
        <v>2020879.0680843883</v>
      </c>
      <c r="E17" s="45">
        <f t="shared" si="0"/>
        <v>1258501.9180295258</v>
      </c>
      <c r="F17" s="45">
        <f t="shared" si="1"/>
        <v>1258501.9180295258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30" hidden="1" x14ac:dyDescent="0.3">
      <c r="A18" s="35"/>
      <c r="B18" s="35">
        <f t="shared" ref="B18:C18" si="9">B17+1</f>
        <v>8</v>
      </c>
      <c r="C18" s="35">
        <f t="shared" si="9"/>
        <v>18</v>
      </c>
      <c r="D18" s="45">
        <f t="shared" si="3"/>
        <v>2142131.8121694517</v>
      </c>
      <c r="E18" s="45">
        <f t="shared" si="0"/>
        <v>1246740.2178610256</v>
      </c>
      <c r="F18" s="45">
        <f t="shared" si="1"/>
        <v>1246740.2178610256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30" hidden="1" x14ac:dyDescent="0.3">
      <c r="A19" s="35"/>
      <c r="B19" s="35">
        <f t="shared" ref="B19:C19" si="10">B18+1</f>
        <v>9</v>
      </c>
      <c r="C19" s="35">
        <f t="shared" si="10"/>
        <v>19</v>
      </c>
      <c r="D19" s="45">
        <f t="shared" si="3"/>
        <v>2270659.7208996192</v>
      </c>
      <c r="E19" s="45">
        <f t="shared" si="0"/>
        <v>1235088.4401240067</v>
      </c>
      <c r="F19" s="45">
        <f t="shared" si="1"/>
        <v>1235088.4401240067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30" hidden="1" x14ac:dyDescent="0.3">
      <c r="A20" s="35"/>
      <c r="B20" s="35">
        <f t="shared" ref="B20:C20" si="11">B19+1</f>
        <v>10</v>
      </c>
      <c r="C20" s="35">
        <f t="shared" si="11"/>
        <v>20</v>
      </c>
      <c r="D20" s="45">
        <f t="shared" si="3"/>
        <v>2406899.3041535965</v>
      </c>
      <c r="E20" s="45">
        <f t="shared" si="0"/>
        <v>1223545.5575060255</v>
      </c>
      <c r="F20" s="45">
        <f t="shared" si="1"/>
        <v>1223545.5575060255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30" hidden="1" x14ac:dyDescent="0.3">
      <c r="A21" s="35"/>
      <c r="B21" s="35">
        <f t="shared" ref="B21:C21" si="12">B20+1</f>
        <v>11</v>
      </c>
      <c r="C21" s="35">
        <f t="shared" si="12"/>
        <v>21</v>
      </c>
      <c r="D21" s="45">
        <f t="shared" si="3"/>
        <v>2551313.2624028125</v>
      </c>
      <c r="E21" s="45">
        <f t="shared" si="0"/>
        <v>1212110.5522956888</v>
      </c>
      <c r="F21" s="45">
        <f t="shared" si="1"/>
        <v>1212110.5522956888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30" hidden="1" x14ac:dyDescent="0.3">
      <c r="A22" s="35"/>
      <c r="B22" s="35">
        <f t="shared" ref="B22:C22" si="13">B21+1</f>
        <v>12</v>
      </c>
      <c r="C22" s="35">
        <f t="shared" si="13"/>
        <v>22</v>
      </c>
      <c r="D22" s="45">
        <f t="shared" si="3"/>
        <v>2704392.0581469815</v>
      </c>
      <c r="E22" s="45">
        <f t="shared" si="0"/>
        <v>1200782.4162929258</v>
      </c>
      <c r="F22" s="45">
        <f t="shared" si="1"/>
        <v>1200782.4162929258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30" hidden="1" x14ac:dyDescent="0.3">
      <c r="A23" s="35"/>
      <c r="B23" s="35">
        <f t="shared" ref="B23:C23" si="14">B22+1</f>
        <v>13</v>
      </c>
      <c r="C23" s="35">
        <f t="shared" si="14"/>
        <v>23</v>
      </c>
      <c r="D23" s="45">
        <f t="shared" si="3"/>
        <v>2866655.5816358007</v>
      </c>
      <c r="E23" s="45">
        <f t="shared" si="0"/>
        <v>1189560.1507200948</v>
      </c>
      <c r="F23" s="45">
        <f t="shared" si="1"/>
        <v>1189560.1507200948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hidden="1" x14ac:dyDescent="0.3">
      <c r="A24" s="35"/>
      <c r="B24" s="35">
        <f t="shared" ref="B24:C24" si="15">B23+1</f>
        <v>14</v>
      </c>
      <c r="C24" s="35">
        <f t="shared" si="15"/>
        <v>24</v>
      </c>
      <c r="D24" s="45">
        <f t="shared" si="3"/>
        <v>3038654.9165339489</v>
      </c>
      <c r="E24" s="45">
        <f t="shared" si="0"/>
        <v>1178442.7661339256</v>
      </c>
      <c r="F24" s="45">
        <f t="shared" si="1"/>
        <v>1178442.7661339256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30" hidden="1" x14ac:dyDescent="0.3">
      <c r="A25" s="35"/>
      <c r="B25" s="35">
        <f t="shared" ref="B25:C25" si="16">B24+1</f>
        <v>15</v>
      </c>
      <c r="C25" s="35">
        <f t="shared" si="16"/>
        <v>25</v>
      </c>
      <c r="D25" s="45">
        <f t="shared" si="3"/>
        <v>3220974.211525986</v>
      </c>
      <c r="E25" s="45">
        <f t="shared" si="0"/>
        <v>1167429.2823382814</v>
      </c>
      <c r="F25" s="45">
        <f t="shared" si="1"/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30" hidden="1" x14ac:dyDescent="0.3">
      <c r="A26" s="35"/>
      <c r="B26" s="35">
        <f t="shared" ref="B26:C26" si="17">B25+1</f>
        <v>16</v>
      </c>
      <c r="C26" s="35">
        <f t="shared" si="17"/>
        <v>26</v>
      </c>
      <c r="D26" s="45">
        <f t="shared" si="3"/>
        <v>3414232.6642175452</v>
      </c>
      <c r="E26" s="45">
        <f t="shared" si="0"/>
        <v>1156518.728297737</v>
      </c>
      <c r="F26" s="45">
        <f t="shared" si="1"/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" hidden="1" x14ac:dyDescent="0.3">
      <c r="A27" s="35"/>
      <c r="B27" s="35">
        <f t="shared" ref="B27:C27" si="18">B26+1</f>
        <v>17</v>
      </c>
      <c r="C27" s="35">
        <f t="shared" si="18"/>
        <v>27</v>
      </c>
      <c r="D27" s="45">
        <f t="shared" si="3"/>
        <v>3619086.6240705983</v>
      </c>
      <c r="E27" s="45">
        <f t="shared" si="0"/>
        <v>1145710.1420519638</v>
      </c>
      <c r="F27" s="45">
        <f t="shared" si="1"/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0" hidden="1" x14ac:dyDescent="0.3">
      <c r="A28" s="35"/>
      <c r="B28" s="35">
        <f t="shared" ref="B28:C28" si="19">B27+1</f>
        <v>18</v>
      </c>
      <c r="C28" s="35">
        <f t="shared" si="19"/>
        <v>28</v>
      </c>
      <c r="D28" s="45">
        <f t="shared" si="3"/>
        <v>3836231.8215148342</v>
      </c>
      <c r="E28" s="45">
        <f t="shared" si="0"/>
        <v>1135002.5706309173</v>
      </c>
      <c r="F28" s="45">
        <f t="shared" si="1"/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0" hidden="1" x14ac:dyDescent="0.3">
      <c r="A29" s="35"/>
      <c r="B29" s="35">
        <f t="shared" ref="B29:C29" si="20">B28+1</f>
        <v>19</v>
      </c>
      <c r="C29" s="35">
        <f t="shared" si="20"/>
        <v>29</v>
      </c>
      <c r="D29" s="45">
        <f t="shared" si="3"/>
        <v>4066405.7308057244</v>
      </c>
      <c r="E29" s="45">
        <f t="shared" si="0"/>
        <v>1124395.0699708154</v>
      </c>
      <c r="F29" s="45">
        <f t="shared" si="1"/>
        <v>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0" hidden="1" x14ac:dyDescent="0.3">
      <c r="A30" s="35"/>
      <c r="B30" s="35">
        <f t="shared" ref="B30:C30" si="21">B29+1</f>
        <v>20</v>
      </c>
      <c r="C30" s="35">
        <f t="shared" si="21"/>
        <v>30</v>
      </c>
      <c r="D30" s="45">
        <f t="shared" si="3"/>
        <v>4310390.0746540679</v>
      </c>
      <c r="E30" s="45">
        <f t="shared" si="0"/>
        <v>1113886.7048309012</v>
      </c>
      <c r="F30" s="45">
        <f t="shared" si="1"/>
        <v>0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0" hidden="1" x14ac:dyDescent="0.3">
      <c r="A31" s="35"/>
      <c r="B31" s="35">
        <f t="shared" ref="B31:C31" si="22">B30+1</f>
        <v>21</v>
      </c>
      <c r="C31" s="35">
        <f t="shared" si="22"/>
        <v>31</v>
      </c>
      <c r="D31" s="45">
        <f t="shared" si="3"/>
        <v>4569013.4791333126</v>
      </c>
      <c r="E31" s="45">
        <f t="shared" si="0"/>
        <v>1103476.5487109865</v>
      </c>
      <c r="F31" s="45">
        <f t="shared" si="1"/>
        <v>0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0" hidden="1" x14ac:dyDescent="0.3">
      <c r="A32" s="35"/>
      <c r="B32" s="35">
        <f t="shared" ref="B32:C32" si="23">B31+1</f>
        <v>22</v>
      </c>
      <c r="C32" s="35">
        <f t="shared" si="23"/>
        <v>32</v>
      </c>
      <c r="D32" s="45">
        <f t="shared" si="3"/>
        <v>4843154.287881312</v>
      </c>
      <c r="E32" s="45">
        <f t="shared" si="0"/>
        <v>1093163.6837697623</v>
      </c>
      <c r="F32" s="45">
        <f t="shared" si="1"/>
        <v>0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30" hidden="1" x14ac:dyDescent="0.3">
      <c r="A33" s="35"/>
      <c r="B33" s="35">
        <f t="shared" ref="B33:C33" si="24">B32+1</f>
        <v>23</v>
      </c>
      <c r="C33" s="35">
        <f t="shared" si="24"/>
        <v>33</v>
      </c>
      <c r="D33" s="45">
        <f t="shared" si="3"/>
        <v>5133743.5451541906</v>
      </c>
      <c r="E33" s="45">
        <f t="shared" si="0"/>
        <v>1082947.2007438766</v>
      </c>
      <c r="F33" s="45">
        <f t="shared" si="1"/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30" hidden="1" x14ac:dyDescent="0.3">
      <c r="A34" s="35"/>
      <c r="B34" s="35">
        <f t="shared" ref="B34:C34" si="25">B33+1</f>
        <v>24</v>
      </c>
      <c r="C34" s="35">
        <f t="shared" si="25"/>
        <v>34</v>
      </c>
      <c r="D34" s="45">
        <f t="shared" si="3"/>
        <v>5441768.1578634428</v>
      </c>
      <c r="E34" s="45">
        <f t="shared" si="0"/>
        <v>1072826.1988677657</v>
      </c>
      <c r="F34" s="45">
        <f t="shared" si="1"/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30" hidden="1" x14ac:dyDescent="0.3">
      <c r="A35" s="35"/>
      <c r="B35" s="35">
        <f t="shared" ref="B35:C35" si="26">B34+1</f>
        <v>25</v>
      </c>
      <c r="C35" s="35">
        <f t="shared" si="26"/>
        <v>35</v>
      </c>
      <c r="D35" s="45">
        <f t="shared" si="3"/>
        <v>5768274.2473352496</v>
      </c>
      <c r="E35" s="45">
        <f t="shared" si="0"/>
        <v>1062799.7857942353</v>
      </c>
      <c r="F35" s="45">
        <f t="shared" si="1"/>
        <v>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30" hidden="1" x14ac:dyDescent="0.3">
      <c r="A36" s="35"/>
      <c r="B36" s="35">
        <f t="shared" ref="B36:C36" si="27">B35+1</f>
        <v>26</v>
      </c>
      <c r="C36" s="35">
        <f t="shared" si="27"/>
        <v>36</v>
      </c>
      <c r="D36" s="45">
        <f t="shared" si="3"/>
        <v>6114370.7021753648</v>
      </c>
      <c r="E36" s="45">
        <f t="shared" si="0"/>
        <v>1052867.0775157847</v>
      </c>
      <c r="F36" s="45">
        <f t="shared" si="1"/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30" hidden="1" x14ac:dyDescent="0.3">
      <c r="A37" s="35"/>
      <c r="B37" s="35">
        <f t="shared" ref="B37:C37" si="28">B36+1</f>
        <v>27</v>
      </c>
      <c r="C37" s="35">
        <f t="shared" si="28"/>
        <v>37</v>
      </c>
      <c r="D37" s="45">
        <f t="shared" si="3"/>
        <v>6481232.9443058874</v>
      </c>
      <c r="E37" s="45">
        <f t="shared" si="0"/>
        <v>1043027.198286665</v>
      </c>
      <c r="F37" s="45">
        <f t="shared" si="1"/>
        <v>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30" hidden="1" x14ac:dyDescent="0.3">
      <c r="A38" s="35"/>
      <c r="B38" s="35">
        <f t="shared" ref="B38:C38" si="29">B37+1</f>
        <v>28</v>
      </c>
      <c r="C38" s="35">
        <f t="shared" si="29"/>
        <v>38</v>
      </c>
      <c r="D38" s="45">
        <f t="shared" si="3"/>
        <v>6870106.920964241</v>
      </c>
      <c r="E38" s="45">
        <f t="shared" si="0"/>
        <v>1033279.2805456684</v>
      </c>
      <c r="F38" s="45">
        <f t="shared" si="1"/>
        <v>0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30" hidden="1" x14ac:dyDescent="0.3">
      <c r="A39" s="35"/>
      <c r="B39" s="35">
        <f t="shared" ref="B39:C39" si="30">B38+1</f>
        <v>29</v>
      </c>
      <c r="C39" s="35">
        <f t="shared" si="30"/>
        <v>39</v>
      </c>
      <c r="D39" s="45">
        <f t="shared" si="3"/>
        <v>7282313.3362220954</v>
      </c>
      <c r="E39" s="45">
        <f t="shared" si="0"/>
        <v>1023622.4648396341</v>
      </c>
      <c r="F39" s="45">
        <f t="shared" si="1"/>
        <v>0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30" hidden="1" x14ac:dyDescent="0.3">
      <c r="A40" s="35"/>
      <c r="B40" s="35">
        <f t="shared" ref="B40:C40" si="31">B39+1</f>
        <v>30</v>
      </c>
      <c r="C40" s="35">
        <f t="shared" si="31"/>
        <v>40</v>
      </c>
      <c r="D40" s="45">
        <f t="shared" si="3"/>
        <v>7719252.1363954218</v>
      </c>
      <c r="E40" s="45">
        <f t="shared" si="0"/>
        <v>1014055.8997476751</v>
      </c>
      <c r="F40" s="45">
        <f t="shared" si="1"/>
        <v>0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0" hidden="1" x14ac:dyDescent="0.3">
      <c r="A41" s="35"/>
      <c r="B41" s="35"/>
      <c r="C41" s="35"/>
      <c r="D41" s="35"/>
      <c r="E41" s="35"/>
      <c r="F41" s="45">
        <f t="shared" si="1"/>
        <v>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hidden="1" customHeight="1" x14ac:dyDescent="0.3">
      <c r="A42" s="35"/>
      <c r="B42" s="35"/>
      <c r="C42" s="35"/>
      <c r="D42" s="35"/>
      <c r="E42" s="35"/>
      <c r="F42" s="45">
        <f t="shared" si="1"/>
        <v>0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 hidden="1" customHeight="1" x14ac:dyDescent="0.3">
      <c r="A43" s="35"/>
      <c r="B43" s="35"/>
      <c r="C43" s="35"/>
      <c r="D43" s="35"/>
      <c r="E43" s="35"/>
      <c r="F43" s="45">
        <f t="shared" si="1"/>
        <v>0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 hidden="1" customHeight="1" x14ac:dyDescent="0.3">
      <c r="A44" s="35"/>
      <c r="B44" s="35"/>
      <c r="C44" s="35"/>
      <c r="D44" s="35"/>
      <c r="E44" s="35"/>
      <c r="F44" s="45">
        <f t="shared" si="1"/>
        <v>0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.75" hidden="1" customHeight="1" x14ac:dyDescent="0.3">
      <c r="A45" s="35"/>
      <c r="B45" s="35"/>
      <c r="C45" s="35"/>
      <c r="D45" s="35"/>
      <c r="E45" s="35"/>
      <c r="F45" s="45">
        <f t="shared" si="1"/>
        <v>0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.75" hidden="1" customHeight="1" x14ac:dyDescent="0.3">
      <c r="A46" s="35"/>
      <c r="B46" s="35"/>
      <c r="C46" s="35"/>
      <c r="D46" s="35"/>
      <c r="E46" s="35"/>
      <c r="F46" s="45">
        <f t="shared" si="1"/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.75" hidden="1" customHeight="1" x14ac:dyDescent="0.3">
      <c r="A47" s="35"/>
      <c r="B47" s="35"/>
      <c r="C47" s="35"/>
      <c r="D47" s="35"/>
      <c r="E47" s="35"/>
      <c r="F47" s="45">
        <f t="shared" si="1"/>
        <v>0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.75" hidden="1" customHeight="1" x14ac:dyDescent="0.3">
      <c r="A48" s="35"/>
      <c r="B48" s="35"/>
      <c r="C48" s="35"/>
      <c r="D48" s="35"/>
      <c r="E48" s="35"/>
      <c r="F48" s="45">
        <f t="shared" si="1"/>
        <v>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.75" hidden="1" customHeight="1" x14ac:dyDescent="0.3">
      <c r="A49" s="35"/>
      <c r="B49" s="35"/>
      <c r="C49" s="35"/>
      <c r="D49" s="35"/>
      <c r="E49" s="35"/>
      <c r="F49" s="45">
        <f t="shared" si="1"/>
        <v>0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 hidden="1" customHeight="1" x14ac:dyDescent="0.3">
      <c r="A50" s="35"/>
      <c r="B50" s="35"/>
      <c r="C50" s="35"/>
      <c r="D50" s="35"/>
      <c r="E50" s="35"/>
      <c r="F50" s="45">
        <f t="shared" si="1"/>
        <v>0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hidden="1" customHeight="1" x14ac:dyDescent="0.3">
      <c r="A51" s="35"/>
      <c r="B51" s="35"/>
      <c r="C51" s="35"/>
      <c r="D51" s="35"/>
      <c r="E51" s="35"/>
      <c r="F51" s="45">
        <f t="shared" si="1"/>
        <v>0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.75" hidden="1" customHeight="1" x14ac:dyDescent="0.3">
      <c r="A52" s="35"/>
      <c r="B52" s="35"/>
      <c r="C52" s="35"/>
      <c r="D52" s="35"/>
      <c r="E52" s="35"/>
      <c r="F52" s="45">
        <f t="shared" si="1"/>
        <v>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hidden="1" customHeight="1" x14ac:dyDescent="0.3">
      <c r="A53" s="35"/>
      <c r="B53" s="35"/>
      <c r="C53" s="35"/>
      <c r="D53" s="35"/>
      <c r="E53" s="35"/>
      <c r="F53" s="45">
        <f t="shared" si="1"/>
        <v>0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.75" hidden="1" customHeight="1" x14ac:dyDescent="0.3">
      <c r="A54" s="35"/>
      <c r="B54" s="35"/>
      <c r="C54" s="35"/>
      <c r="D54" s="35"/>
      <c r="E54" s="35"/>
      <c r="F54" s="45">
        <f t="shared" si="1"/>
        <v>0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hidden="1" customHeight="1" x14ac:dyDescent="0.3">
      <c r="A55" s="35"/>
      <c r="B55" s="35"/>
      <c r="C55" s="35"/>
      <c r="D55" s="35"/>
      <c r="E55" s="35"/>
      <c r="F55" s="45">
        <f t="shared" si="1"/>
        <v>0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 hidden="1" customHeight="1" x14ac:dyDescent="0.3">
      <c r="A56" s="35"/>
      <c r="B56" s="35"/>
      <c r="C56" s="35"/>
      <c r="D56" s="35"/>
      <c r="E56" s="35"/>
      <c r="F56" s="45">
        <f t="shared" si="1"/>
        <v>0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hidden="1" customHeight="1" x14ac:dyDescent="0.3">
      <c r="A57" s="35"/>
      <c r="B57" s="35"/>
      <c r="C57" s="35"/>
      <c r="D57" s="35"/>
      <c r="E57" s="35"/>
      <c r="F57" s="45">
        <f t="shared" si="1"/>
        <v>0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 hidden="1" customHeight="1" x14ac:dyDescent="0.3">
      <c r="A58" s="35"/>
      <c r="B58" s="35"/>
      <c r="C58" s="35"/>
      <c r="D58" s="35"/>
      <c r="E58" s="35"/>
      <c r="F58" s="45">
        <f t="shared" si="1"/>
        <v>0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hidden="1" customHeight="1" x14ac:dyDescent="0.3">
      <c r="A59" s="35"/>
      <c r="B59" s="35"/>
      <c r="C59" s="35"/>
      <c r="D59" s="35"/>
      <c r="E59" s="35"/>
      <c r="F59" s="45">
        <f t="shared" si="1"/>
        <v>0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hidden="1" customHeight="1" x14ac:dyDescent="0.3">
      <c r="A60" s="35"/>
      <c r="B60" s="35"/>
      <c r="C60" s="35"/>
      <c r="D60" s="35"/>
      <c r="E60" s="35"/>
      <c r="F60" s="45">
        <f t="shared" si="1"/>
        <v>0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hidden="1" customHeight="1" x14ac:dyDescent="0.3">
      <c r="A61" s="35"/>
      <c r="B61" s="35"/>
      <c r="C61" s="35"/>
      <c r="D61" s="35"/>
      <c r="E61" s="35"/>
      <c r="F61" s="45">
        <f t="shared" si="1"/>
        <v>0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hidden="1" customHeight="1" x14ac:dyDescent="0.3">
      <c r="A62" s="35"/>
      <c r="B62" s="35"/>
      <c r="C62" s="35"/>
      <c r="D62" s="35"/>
      <c r="E62" s="35"/>
      <c r="F62" s="45">
        <f t="shared" si="1"/>
        <v>0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hidden="1" customHeight="1" x14ac:dyDescent="0.3">
      <c r="A63" s="35"/>
      <c r="B63" s="35"/>
      <c r="C63" s="35"/>
      <c r="D63" s="35"/>
      <c r="E63" s="35"/>
      <c r="F63" s="45">
        <f t="shared" si="1"/>
        <v>0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hidden="1" customHeight="1" x14ac:dyDescent="0.3">
      <c r="A64" s="35"/>
      <c r="B64" s="35"/>
      <c r="C64" s="35"/>
      <c r="D64" s="35"/>
      <c r="E64" s="35"/>
      <c r="F64" s="45">
        <f t="shared" si="1"/>
        <v>0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hidden="1" customHeight="1" x14ac:dyDescent="0.3">
      <c r="A65" s="35"/>
      <c r="B65" s="35"/>
      <c r="C65" s="35"/>
      <c r="D65" s="35"/>
      <c r="E65" s="35"/>
      <c r="F65" s="45">
        <f t="shared" si="1"/>
        <v>0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hidden="1" customHeight="1" x14ac:dyDescent="0.3">
      <c r="A66" s="35"/>
      <c r="B66" s="35"/>
      <c r="C66" s="35"/>
      <c r="D66" s="35"/>
      <c r="E66" s="35"/>
      <c r="F66" s="45">
        <f t="shared" si="1"/>
        <v>0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hidden="1" customHeight="1" x14ac:dyDescent="0.3">
      <c r="A67" s="35"/>
      <c r="B67" s="35"/>
      <c r="C67" s="35"/>
      <c r="D67" s="35"/>
      <c r="E67" s="35"/>
      <c r="F67" s="45">
        <f t="shared" si="1"/>
        <v>0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hidden="1" customHeight="1" x14ac:dyDescent="0.3">
      <c r="A68" s="35"/>
      <c r="B68" s="35"/>
      <c r="C68" s="35"/>
      <c r="D68" s="35"/>
      <c r="E68" s="35"/>
      <c r="F68" s="45">
        <f t="shared" si="1"/>
        <v>0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hidden="1" customHeight="1" x14ac:dyDescent="0.3">
      <c r="A69" s="35"/>
      <c r="B69" s="35"/>
      <c r="C69" s="35"/>
      <c r="D69" s="35"/>
      <c r="E69" s="35"/>
      <c r="F69" s="45">
        <f t="shared" si="1"/>
        <v>0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hidden="1" customHeight="1" x14ac:dyDescent="0.3">
      <c r="A70" s="35"/>
      <c r="B70" s="35"/>
      <c r="C70" s="35"/>
      <c r="D70" s="35"/>
      <c r="E70" s="35"/>
      <c r="F70" s="45">
        <f t="shared" si="1"/>
        <v>0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hidden="1" customHeight="1" x14ac:dyDescent="0.3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hidden="1" customHeigh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hidden="1" customHeight="1" x14ac:dyDescent="0.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hidden="1" customHeight="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hidden="1" customHeight="1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hidden="1" customHeight="1" x14ac:dyDescent="0.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hidden="1" customHeight="1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hidden="1" customHeight="1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customHeight="1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customHeight="1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customHeight="1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customHeigh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customHeight="1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customHeight="1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customHeight="1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customHeight="1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customHeight="1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customHeight="1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customHeight="1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customHeight="1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customHeigh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customHeight="1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customHeight="1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customHeight="1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customHeight="1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customHeight="1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customHeight="1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customHeight="1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customHeight="1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customHeight="1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customHeight="1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customHeight="1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customHeight="1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customHeight="1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customHeight="1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customHeight="1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customHeight="1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customHeight="1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customHeight="1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customHeight="1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customHeight="1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customHeight="1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customHeight="1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customHeight="1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customHeight="1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customHeight="1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customHeight="1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customHeigh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customHeight="1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customHeight="1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customHeight="1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customHeight="1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customHeight="1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customHeight="1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customHeight="1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customHeight="1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customHeight="1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customHeight="1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customHeight="1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customHeight="1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customHeight="1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customHeight="1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customHeight="1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customHeight="1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customHeight="1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customHeight="1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customHeight="1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customHeight="1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customHeight="1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customHeight="1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customHeight="1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customHeight="1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customHeight="1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customHeight="1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customHeight="1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customHeigh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customHeight="1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customHeight="1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customHeight="1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customHeight="1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customHeigh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customHeight="1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customHeight="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customHeight="1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customHeight="1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customHeight="1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customHeight="1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customHeight="1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customHeight="1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customHeigh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customHeight="1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customHeigh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customHeight="1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customHeigh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customHeigh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customHeight="1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customHeight="1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customHeight="1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customHeight="1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customHeight="1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customHeight="1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customHeight="1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customHeight="1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customHeight="1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customHeight="1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customHeight="1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customHeight="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customHeight="1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customHeight="1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customHeight="1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customHeight="1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customHeight="1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customHeight="1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customHeight="1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customHeight="1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customHeight="1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customHeight="1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customHeight="1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customHeight="1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customHeight="1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customHeight="1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customHeight="1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customHeight="1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customHeight="1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customHeight="1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customHeight="1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customHeight="1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customHeight="1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customHeight="1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customHeight="1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customHeight="1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customHeight="1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customHeight="1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customHeight="1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customHeight="1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customHeight="1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customHeight="1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customHeight="1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customHeight="1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customHeight="1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customHeight="1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customHeight="1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customHeight="1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customHeight="1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customHeight="1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customHeight="1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 customHeight="1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 customHeight="1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 customHeight="1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 customHeight="1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 customHeight="1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 customHeight="1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 customHeight="1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 customHeight="1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 customHeight="1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 customHeight="1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 customHeight="1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 customHeight="1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 customHeight="1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 customHeight="1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 customHeight="1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 customHeight="1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 customHeight="1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 customHeight="1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 customHeight="1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 customHeight="1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 customHeight="1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 customHeight="1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 customHeight="1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 customHeight="1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 customHeight="1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 customHeight="1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 customHeight="1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 customHeight="1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 customHeight="1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 customHeight="1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 customHeight="1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 customHeight="1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 customHeight="1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 customHeight="1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 customHeight="1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 customHeight="1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 customHeight="1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 customHeight="1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 customHeight="1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 customHeight="1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 customHeight="1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 customHeight="1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 customHeight="1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 customHeight="1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 customHeight="1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 customHeight="1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 customHeight="1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 customHeight="1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 customHeight="1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.75" customHeight="1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.75" customHeight="1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.75" customHeight="1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.75" customHeight="1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.75" customHeight="1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.75" customHeight="1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.75" customHeight="1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.75" customHeight="1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.75" customHeight="1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.75" customHeight="1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.75" customHeight="1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 customHeight="1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 customHeight="1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.75" customHeight="1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.75" customHeight="1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.75" customHeight="1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.75" customHeight="1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.75" customHeight="1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.75" customHeight="1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.75" customHeight="1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.75" customHeight="1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.75" customHeight="1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.75" customHeight="1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.75" customHeight="1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.75" customHeight="1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.75" customHeight="1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.75" customHeight="1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.75" customHeight="1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.75" customHeight="1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.75" customHeight="1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.75" customHeight="1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.75" customHeight="1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.75" customHeight="1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.75" customHeight="1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.75" customHeight="1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.75" customHeight="1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.75" customHeight="1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.75" customHeight="1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.75" customHeight="1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.75" customHeight="1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.75" customHeight="1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.75" customHeight="1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.75" customHeight="1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.75" customHeight="1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.75" customHeight="1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.75" customHeight="1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.75" customHeight="1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.75" customHeight="1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.75" customHeight="1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.75" customHeight="1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.75" customHeight="1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.75" customHeight="1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.75" customHeight="1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.75" customHeight="1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.75" customHeight="1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.75" customHeight="1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.75" customHeight="1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.75" customHeight="1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.75" customHeight="1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.75" customHeight="1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.75" customHeight="1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.75" customHeight="1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.75" customHeight="1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.75" customHeight="1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.75" customHeight="1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.75" customHeight="1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.75" customHeight="1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.75" customHeight="1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.75" customHeight="1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.75" customHeight="1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.75" customHeight="1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.75" customHeight="1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.75" customHeight="1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.75" customHeight="1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.75" customHeight="1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.75" customHeight="1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.75" customHeight="1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.75" customHeight="1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.75" customHeight="1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.75" customHeight="1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.75" customHeight="1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.75" customHeight="1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.75" customHeight="1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.75" customHeight="1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.75" customHeight="1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.75" customHeight="1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.75" customHeight="1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.75" customHeight="1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.75" customHeight="1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.75" customHeight="1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.75" customHeight="1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.75" customHeight="1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.75" customHeight="1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.75" customHeight="1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.75" customHeight="1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.75" customHeight="1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.75" customHeight="1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.75" customHeight="1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.75" customHeight="1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.75" customHeight="1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.75" customHeight="1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.75" customHeight="1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.75" customHeight="1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.75" customHeight="1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.75" customHeight="1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.75" customHeight="1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.75" customHeight="1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.75" customHeight="1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.75" customHeight="1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.75" customHeight="1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.75" customHeight="1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.75" customHeight="1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.75" customHeight="1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.75" customHeight="1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.75" customHeight="1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.75" customHeight="1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.75" customHeight="1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.75" customHeight="1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.75" customHeight="1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.75" customHeight="1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.75" customHeight="1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.75" customHeight="1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.75" customHeight="1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.75" customHeight="1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.75" customHeight="1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.75" customHeight="1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.75" customHeight="1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.75" customHeight="1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.75" customHeight="1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.75" customHeight="1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.75" customHeight="1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.75" customHeight="1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.75" customHeight="1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.75" customHeight="1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.75" customHeight="1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.75" customHeight="1" x14ac:dyDescent="0.3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.75" customHeight="1" x14ac:dyDescent="0.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.75" customHeight="1" x14ac:dyDescent="0.3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.75" customHeight="1" x14ac:dyDescent="0.3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.75" customHeight="1" x14ac:dyDescent="0.3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.75" customHeight="1" x14ac:dyDescent="0.3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.75" customHeight="1" x14ac:dyDescent="0.3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.75" customHeight="1" x14ac:dyDescent="0.3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.75" customHeight="1" x14ac:dyDescent="0.3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.75" customHeight="1" x14ac:dyDescent="0.3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.75" customHeight="1" x14ac:dyDescent="0.3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.75" customHeight="1" x14ac:dyDescent="0.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.75" customHeight="1" x14ac:dyDescent="0.3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.75" customHeight="1" x14ac:dyDescent="0.3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.75" customHeight="1" x14ac:dyDescent="0.3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.75" customHeight="1" x14ac:dyDescent="0.3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.75" customHeight="1" x14ac:dyDescent="0.3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.75" customHeight="1" x14ac:dyDescent="0.3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.75" customHeight="1" x14ac:dyDescent="0.3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.75" customHeight="1" x14ac:dyDescent="0.3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.75" customHeight="1" x14ac:dyDescent="0.3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.75" customHeight="1" x14ac:dyDescent="0.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.75" customHeight="1" x14ac:dyDescent="0.3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.75" customHeight="1" x14ac:dyDescent="0.3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.75" customHeight="1" x14ac:dyDescent="0.3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.75" customHeight="1" x14ac:dyDescent="0.3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.75" customHeight="1" x14ac:dyDescent="0.3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.75" customHeight="1" x14ac:dyDescent="0.3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.75" customHeight="1" x14ac:dyDescent="0.3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.75" customHeight="1" x14ac:dyDescent="0.3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.75" customHeight="1" x14ac:dyDescent="0.3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.75" customHeight="1" x14ac:dyDescent="0.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.75" customHeight="1" x14ac:dyDescent="0.3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.75" customHeight="1" x14ac:dyDescent="0.3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.75" customHeight="1" x14ac:dyDescent="0.3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.75" customHeight="1" x14ac:dyDescent="0.3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.75" customHeight="1" x14ac:dyDescent="0.3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.75" customHeight="1" x14ac:dyDescent="0.3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.75" customHeight="1" x14ac:dyDescent="0.3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.75" customHeight="1" x14ac:dyDescent="0.3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.75" customHeight="1" x14ac:dyDescent="0.3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.75" customHeight="1" x14ac:dyDescent="0.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.75" customHeight="1" x14ac:dyDescent="0.3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.75" customHeight="1" x14ac:dyDescent="0.3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.75" customHeight="1" x14ac:dyDescent="0.3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.75" customHeight="1" x14ac:dyDescent="0.3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.75" customHeight="1" x14ac:dyDescent="0.3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.75" customHeight="1" x14ac:dyDescent="0.3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.75" customHeight="1" x14ac:dyDescent="0.3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.75" customHeight="1" x14ac:dyDescent="0.3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.75" customHeight="1" x14ac:dyDescent="0.3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.75" customHeight="1" x14ac:dyDescent="0.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.75" customHeight="1" x14ac:dyDescent="0.3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.75" customHeight="1" x14ac:dyDescent="0.3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.75" customHeight="1" x14ac:dyDescent="0.3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.75" customHeight="1" x14ac:dyDescent="0.3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.75" customHeight="1" x14ac:dyDescent="0.3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.75" customHeight="1" x14ac:dyDescent="0.3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.75" customHeight="1" x14ac:dyDescent="0.3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.75" customHeight="1" x14ac:dyDescent="0.3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.75" customHeight="1" x14ac:dyDescent="0.3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.75" customHeight="1" x14ac:dyDescent="0.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.75" customHeight="1" x14ac:dyDescent="0.3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.75" customHeight="1" x14ac:dyDescent="0.3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.75" customHeight="1" x14ac:dyDescent="0.3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.75" customHeight="1" x14ac:dyDescent="0.3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.75" customHeight="1" x14ac:dyDescent="0.3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.75" customHeight="1" x14ac:dyDescent="0.3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.75" customHeight="1" x14ac:dyDescent="0.3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.75" customHeight="1" x14ac:dyDescent="0.3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.75" customHeight="1" x14ac:dyDescent="0.3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.75" customHeight="1" x14ac:dyDescent="0.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.75" customHeight="1" x14ac:dyDescent="0.3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.75" customHeight="1" x14ac:dyDescent="0.3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.75" customHeight="1" x14ac:dyDescent="0.3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.75" customHeight="1" x14ac:dyDescent="0.3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.75" customHeight="1" x14ac:dyDescent="0.3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.75" customHeight="1" x14ac:dyDescent="0.3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.75" customHeight="1" x14ac:dyDescent="0.3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.75" customHeight="1" x14ac:dyDescent="0.3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.75" customHeight="1" x14ac:dyDescent="0.3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.75" customHeight="1" x14ac:dyDescent="0.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.75" customHeight="1" x14ac:dyDescent="0.3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.75" customHeight="1" x14ac:dyDescent="0.3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.75" customHeight="1" x14ac:dyDescent="0.3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.75" customHeight="1" x14ac:dyDescent="0.3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.75" customHeight="1" x14ac:dyDescent="0.3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.75" customHeight="1" x14ac:dyDescent="0.3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.75" customHeight="1" x14ac:dyDescent="0.3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.75" customHeight="1" x14ac:dyDescent="0.3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.75" customHeight="1" x14ac:dyDescent="0.3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.75" customHeight="1" x14ac:dyDescent="0.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.75" customHeight="1" x14ac:dyDescent="0.3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.75" customHeight="1" x14ac:dyDescent="0.3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.75" customHeight="1" x14ac:dyDescent="0.3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.75" customHeight="1" x14ac:dyDescent="0.3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.75" customHeight="1" x14ac:dyDescent="0.3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.75" customHeight="1" x14ac:dyDescent="0.3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.75" customHeight="1" x14ac:dyDescent="0.3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.75" customHeight="1" x14ac:dyDescent="0.3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.75" customHeight="1" x14ac:dyDescent="0.3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.75" customHeight="1" x14ac:dyDescent="0.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.75" customHeight="1" x14ac:dyDescent="0.3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.75" customHeight="1" x14ac:dyDescent="0.3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.75" customHeight="1" x14ac:dyDescent="0.3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.75" customHeight="1" x14ac:dyDescent="0.3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.75" customHeight="1" x14ac:dyDescent="0.3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.75" customHeight="1" x14ac:dyDescent="0.3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.75" customHeight="1" x14ac:dyDescent="0.3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.75" customHeight="1" x14ac:dyDescent="0.3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.75" customHeight="1" x14ac:dyDescent="0.3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.75" customHeight="1" x14ac:dyDescent="0.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.75" customHeight="1" x14ac:dyDescent="0.3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.75" customHeight="1" x14ac:dyDescent="0.3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.75" customHeight="1" x14ac:dyDescent="0.3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.75" customHeight="1" x14ac:dyDescent="0.3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.75" customHeight="1" x14ac:dyDescent="0.3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.75" customHeight="1" x14ac:dyDescent="0.3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.75" customHeight="1" x14ac:dyDescent="0.3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.75" customHeight="1" x14ac:dyDescent="0.3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.75" customHeight="1" x14ac:dyDescent="0.3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.75" customHeight="1" x14ac:dyDescent="0.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.75" customHeight="1" x14ac:dyDescent="0.3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.75" customHeight="1" x14ac:dyDescent="0.3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.75" customHeight="1" x14ac:dyDescent="0.3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.75" customHeight="1" x14ac:dyDescent="0.3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.75" customHeight="1" x14ac:dyDescent="0.3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.75" customHeight="1" x14ac:dyDescent="0.3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.75" customHeight="1" x14ac:dyDescent="0.3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.75" customHeight="1" x14ac:dyDescent="0.3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.75" customHeight="1" x14ac:dyDescent="0.3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.75" customHeight="1" x14ac:dyDescent="0.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.75" customHeight="1" x14ac:dyDescent="0.3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.75" customHeight="1" x14ac:dyDescent="0.3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.75" customHeight="1" x14ac:dyDescent="0.3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.75" customHeight="1" x14ac:dyDescent="0.3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.75" customHeight="1" x14ac:dyDescent="0.3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.75" customHeight="1" x14ac:dyDescent="0.3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.75" customHeight="1" x14ac:dyDescent="0.3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.75" customHeight="1" x14ac:dyDescent="0.3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.75" customHeight="1" x14ac:dyDescent="0.3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.75" customHeight="1" x14ac:dyDescent="0.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.75" customHeight="1" x14ac:dyDescent="0.3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.75" customHeight="1" x14ac:dyDescent="0.3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.75" customHeight="1" x14ac:dyDescent="0.3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.75" customHeight="1" x14ac:dyDescent="0.3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.75" customHeight="1" x14ac:dyDescent="0.3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.75" customHeight="1" x14ac:dyDescent="0.3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.75" customHeight="1" x14ac:dyDescent="0.3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.75" customHeight="1" x14ac:dyDescent="0.3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.75" customHeight="1" x14ac:dyDescent="0.3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.75" customHeight="1" x14ac:dyDescent="0.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.75" customHeight="1" x14ac:dyDescent="0.3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.75" customHeight="1" x14ac:dyDescent="0.3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.75" customHeight="1" x14ac:dyDescent="0.3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.75" customHeight="1" x14ac:dyDescent="0.3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.75" customHeight="1" x14ac:dyDescent="0.3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.75" customHeight="1" x14ac:dyDescent="0.3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.75" customHeight="1" x14ac:dyDescent="0.3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.75" customHeight="1" x14ac:dyDescent="0.3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.75" customHeight="1" x14ac:dyDescent="0.3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.75" customHeight="1" x14ac:dyDescent="0.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.75" customHeight="1" x14ac:dyDescent="0.3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.75" customHeight="1" x14ac:dyDescent="0.3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.75" customHeight="1" x14ac:dyDescent="0.3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.75" customHeight="1" x14ac:dyDescent="0.3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.75" customHeight="1" x14ac:dyDescent="0.3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.75" customHeight="1" x14ac:dyDescent="0.3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.75" customHeight="1" x14ac:dyDescent="0.3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.75" customHeight="1" x14ac:dyDescent="0.3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.75" customHeight="1" x14ac:dyDescent="0.3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.75" customHeight="1" x14ac:dyDescent="0.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.75" customHeight="1" x14ac:dyDescent="0.3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.75" customHeight="1" x14ac:dyDescent="0.3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.75" customHeight="1" x14ac:dyDescent="0.3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.75" customHeight="1" x14ac:dyDescent="0.3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.75" customHeight="1" x14ac:dyDescent="0.3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.75" customHeight="1" x14ac:dyDescent="0.3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.75" customHeight="1" x14ac:dyDescent="0.3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.75" customHeight="1" x14ac:dyDescent="0.3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.75" customHeight="1" x14ac:dyDescent="0.3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.75" customHeight="1" x14ac:dyDescent="0.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.75" customHeight="1" x14ac:dyDescent="0.3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.75" customHeight="1" x14ac:dyDescent="0.3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.75" customHeight="1" x14ac:dyDescent="0.3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.75" customHeight="1" x14ac:dyDescent="0.3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.75" customHeight="1" x14ac:dyDescent="0.3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.75" customHeight="1" x14ac:dyDescent="0.3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.75" customHeight="1" x14ac:dyDescent="0.3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.75" customHeight="1" x14ac:dyDescent="0.3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.75" customHeight="1" x14ac:dyDescent="0.3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.75" customHeight="1" x14ac:dyDescent="0.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.75" customHeight="1" x14ac:dyDescent="0.3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.75" customHeight="1" x14ac:dyDescent="0.3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.75" customHeight="1" x14ac:dyDescent="0.3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.75" customHeight="1" x14ac:dyDescent="0.3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.75" customHeight="1" x14ac:dyDescent="0.3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.75" customHeight="1" x14ac:dyDescent="0.3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.75" customHeight="1" x14ac:dyDescent="0.3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.75" customHeight="1" x14ac:dyDescent="0.3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.75" customHeight="1" x14ac:dyDescent="0.3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.75" customHeight="1" x14ac:dyDescent="0.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.75" customHeight="1" x14ac:dyDescent="0.3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.75" customHeight="1" x14ac:dyDescent="0.3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.75" customHeight="1" x14ac:dyDescent="0.3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.75" customHeight="1" x14ac:dyDescent="0.3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.75" customHeight="1" x14ac:dyDescent="0.3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.75" customHeight="1" x14ac:dyDescent="0.3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.75" customHeight="1" x14ac:dyDescent="0.3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.75" customHeight="1" x14ac:dyDescent="0.3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.75" customHeight="1" x14ac:dyDescent="0.3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.75" customHeight="1" x14ac:dyDescent="0.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.75" customHeight="1" x14ac:dyDescent="0.3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.75" customHeight="1" x14ac:dyDescent="0.3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.75" customHeight="1" x14ac:dyDescent="0.3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.75" customHeight="1" x14ac:dyDescent="0.3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.75" customHeight="1" x14ac:dyDescent="0.3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.75" customHeight="1" x14ac:dyDescent="0.3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.75" customHeight="1" x14ac:dyDescent="0.3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.75" customHeight="1" x14ac:dyDescent="0.3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.75" customHeight="1" x14ac:dyDescent="0.3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.75" customHeight="1" x14ac:dyDescent="0.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.75" customHeight="1" x14ac:dyDescent="0.3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.75" customHeight="1" x14ac:dyDescent="0.3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.75" customHeight="1" x14ac:dyDescent="0.3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.75" customHeight="1" x14ac:dyDescent="0.3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.75" customHeight="1" x14ac:dyDescent="0.3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.75" customHeight="1" x14ac:dyDescent="0.3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.75" customHeight="1" x14ac:dyDescent="0.3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.75" customHeight="1" x14ac:dyDescent="0.3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.75" customHeight="1" x14ac:dyDescent="0.3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.75" customHeight="1" x14ac:dyDescent="0.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.75" customHeight="1" x14ac:dyDescent="0.3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.75" customHeight="1" x14ac:dyDescent="0.3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.75" customHeight="1" x14ac:dyDescent="0.3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.75" customHeight="1" x14ac:dyDescent="0.3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.75" customHeight="1" x14ac:dyDescent="0.3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.75" customHeight="1" x14ac:dyDescent="0.3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.75" customHeight="1" x14ac:dyDescent="0.3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.75" customHeight="1" x14ac:dyDescent="0.3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.75" customHeight="1" x14ac:dyDescent="0.3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.75" customHeight="1" x14ac:dyDescent="0.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.75" customHeight="1" x14ac:dyDescent="0.3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.75" customHeight="1" x14ac:dyDescent="0.3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.75" customHeight="1" x14ac:dyDescent="0.3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.75" customHeight="1" x14ac:dyDescent="0.3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.75" customHeight="1" x14ac:dyDescent="0.3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.75" customHeight="1" x14ac:dyDescent="0.3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.75" customHeight="1" x14ac:dyDescent="0.3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.75" customHeight="1" x14ac:dyDescent="0.3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.75" customHeight="1" x14ac:dyDescent="0.3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.75" customHeight="1" x14ac:dyDescent="0.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.75" customHeight="1" x14ac:dyDescent="0.3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.75" customHeight="1" x14ac:dyDescent="0.3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.75" customHeight="1" x14ac:dyDescent="0.3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.75" customHeight="1" x14ac:dyDescent="0.3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.75" customHeight="1" x14ac:dyDescent="0.3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.75" customHeight="1" x14ac:dyDescent="0.3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.75" customHeight="1" x14ac:dyDescent="0.3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.75" customHeight="1" x14ac:dyDescent="0.3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.75" customHeight="1" x14ac:dyDescent="0.3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.75" customHeight="1" x14ac:dyDescent="0.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.75" customHeight="1" x14ac:dyDescent="0.3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.75" customHeight="1" x14ac:dyDescent="0.3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.75" customHeight="1" x14ac:dyDescent="0.3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.75" customHeight="1" x14ac:dyDescent="0.3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.75" customHeight="1" x14ac:dyDescent="0.3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.75" customHeight="1" x14ac:dyDescent="0.3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.75" customHeight="1" x14ac:dyDescent="0.3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.75" customHeight="1" x14ac:dyDescent="0.3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.75" customHeight="1" x14ac:dyDescent="0.3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.75" customHeight="1" x14ac:dyDescent="0.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.75" customHeight="1" x14ac:dyDescent="0.3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.75" customHeight="1" x14ac:dyDescent="0.3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.75" customHeight="1" x14ac:dyDescent="0.3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.75" customHeight="1" x14ac:dyDescent="0.3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.75" customHeight="1" x14ac:dyDescent="0.3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.75" customHeight="1" x14ac:dyDescent="0.3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.75" customHeight="1" x14ac:dyDescent="0.3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.75" customHeight="1" x14ac:dyDescent="0.3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.75" customHeight="1" x14ac:dyDescent="0.3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.75" customHeight="1" x14ac:dyDescent="0.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.75" customHeight="1" x14ac:dyDescent="0.3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.75" customHeight="1" x14ac:dyDescent="0.3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.75" customHeight="1" x14ac:dyDescent="0.3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.75" customHeight="1" x14ac:dyDescent="0.3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.75" customHeight="1" x14ac:dyDescent="0.3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.75" customHeight="1" x14ac:dyDescent="0.3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.75" customHeight="1" x14ac:dyDescent="0.3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.75" customHeight="1" x14ac:dyDescent="0.3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.75" customHeight="1" x14ac:dyDescent="0.3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.75" customHeight="1" x14ac:dyDescent="0.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.75" customHeight="1" x14ac:dyDescent="0.3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.75" customHeight="1" x14ac:dyDescent="0.3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.75" customHeight="1" x14ac:dyDescent="0.3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.75" customHeight="1" x14ac:dyDescent="0.3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.75" customHeight="1" x14ac:dyDescent="0.3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.75" customHeight="1" x14ac:dyDescent="0.3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.75" customHeight="1" x14ac:dyDescent="0.3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.75" customHeight="1" x14ac:dyDescent="0.3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.75" customHeight="1" x14ac:dyDescent="0.3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.75" customHeight="1" x14ac:dyDescent="0.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.75" customHeight="1" x14ac:dyDescent="0.3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.75" customHeight="1" x14ac:dyDescent="0.3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.75" customHeight="1" x14ac:dyDescent="0.3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.75" customHeight="1" x14ac:dyDescent="0.3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.75" customHeight="1" x14ac:dyDescent="0.3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.75" customHeight="1" x14ac:dyDescent="0.3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.75" customHeight="1" x14ac:dyDescent="0.3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.75" customHeight="1" x14ac:dyDescent="0.3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.75" customHeight="1" x14ac:dyDescent="0.3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.75" customHeight="1" x14ac:dyDescent="0.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.75" customHeight="1" x14ac:dyDescent="0.3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.75" customHeight="1" x14ac:dyDescent="0.3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.75" customHeight="1" x14ac:dyDescent="0.3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.75" customHeight="1" x14ac:dyDescent="0.3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.75" customHeight="1" x14ac:dyDescent="0.3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.75" customHeight="1" x14ac:dyDescent="0.3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.75" customHeight="1" x14ac:dyDescent="0.3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.75" customHeight="1" x14ac:dyDescent="0.3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.75" customHeight="1" x14ac:dyDescent="0.3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.75" customHeight="1" x14ac:dyDescent="0.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.75" customHeight="1" x14ac:dyDescent="0.3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.75" customHeight="1" x14ac:dyDescent="0.3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.75" customHeight="1" x14ac:dyDescent="0.3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.75" customHeight="1" x14ac:dyDescent="0.3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.75" customHeight="1" x14ac:dyDescent="0.3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.75" customHeight="1" x14ac:dyDescent="0.3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.75" customHeight="1" x14ac:dyDescent="0.3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.75" customHeight="1" x14ac:dyDescent="0.3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.75" customHeight="1" x14ac:dyDescent="0.3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.75" customHeight="1" x14ac:dyDescent="0.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.75" customHeight="1" x14ac:dyDescent="0.3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.75" customHeight="1" x14ac:dyDescent="0.3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.75" customHeight="1" x14ac:dyDescent="0.3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.75" customHeight="1" x14ac:dyDescent="0.3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.75" customHeight="1" x14ac:dyDescent="0.3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.75" customHeight="1" x14ac:dyDescent="0.3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.75" customHeight="1" x14ac:dyDescent="0.3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.75" customHeight="1" x14ac:dyDescent="0.3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.75" customHeight="1" x14ac:dyDescent="0.3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.75" customHeight="1" x14ac:dyDescent="0.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.75" customHeight="1" x14ac:dyDescent="0.3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.75" customHeight="1" x14ac:dyDescent="0.3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.75" customHeight="1" x14ac:dyDescent="0.3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.75" customHeight="1" x14ac:dyDescent="0.3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.75" customHeight="1" x14ac:dyDescent="0.3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.75" customHeight="1" x14ac:dyDescent="0.3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.75" customHeight="1" x14ac:dyDescent="0.3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.75" customHeight="1" x14ac:dyDescent="0.3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.75" customHeight="1" x14ac:dyDescent="0.3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.75" customHeight="1" x14ac:dyDescent="0.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.75" customHeight="1" x14ac:dyDescent="0.3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.75" customHeight="1" x14ac:dyDescent="0.3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.75" customHeight="1" x14ac:dyDescent="0.3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.75" customHeight="1" x14ac:dyDescent="0.3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.75" customHeight="1" x14ac:dyDescent="0.3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.75" customHeight="1" x14ac:dyDescent="0.3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.75" customHeight="1" x14ac:dyDescent="0.3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.75" customHeight="1" x14ac:dyDescent="0.3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.75" customHeight="1" x14ac:dyDescent="0.3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.75" customHeight="1" x14ac:dyDescent="0.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.75" customHeight="1" x14ac:dyDescent="0.3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.75" customHeight="1" x14ac:dyDescent="0.3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.75" customHeight="1" x14ac:dyDescent="0.3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.75" customHeight="1" x14ac:dyDescent="0.3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.75" customHeight="1" x14ac:dyDescent="0.3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.75" customHeight="1" x14ac:dyDescent="0.3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.75" customHeight="1" x14ac:dyDescent="0.3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.75" customHeight="1" x14ac:dyDescent="0.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.75" customHeight="1" x14ac:dyDescent="0.3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.75" customHeight="1" x14ac:dyDescent="0.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.75" customHeight="1" x14ac:dyDescent="0.3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.75" customHeight="1" x14ac:dyDescent="0.3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.75" customHeight="1" x14ac:dyDescent="0.3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.75" customHeight="1" x14ac:dyDescent="0.3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.75" customHeight="1" x14ac:dyDescent="0.3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.75" customHeight="1" x14ac:dyDescent="0.3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.75" customHeight="1" x14ac:dyDescent="0.3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.75" customHeight="1" x14ac:dyDescent="0.3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.75" customHeight="1" x14ac:dyDescent="0.3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.75" customHeight="1" x14ac:dyDescent="0.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.75" customHeight="1" x14ac:dyDescent="0.3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.75" customHeight="1" x14ac:dyDescent="0.3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.75" customHeight="1" x14ac:dyDescent="0.3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.75" customHeight="1" x14ac:dyDescent="0.3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.75" customHeight="1" x14ac:dyDescent="0.3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.75" customHeight="1" x14ac:dyDescent="0.3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.75" customHeight="1" x14ac:dyDescent="0.3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.75" customHeight="1" x14ac:dyDescent="0.3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.75" customHeight="1" x14ac:dyDescent="0.3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.75" customHeight="1" x14ac:dyDescent="0.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.75" customHeight="1" x14ac:dyDescent="0.3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.75" customHeight="1" x14ac:dyDescent="0.3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.75" customHeight="1" x14ac:dyDescent="0.3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.75" customHeight="1" x14ac:dyDescent="0.3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.75" customHeight="1" x14ac:dyDescent="0.3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.75" customHeight="1" x14ac:dyDescent="0.3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.75" customHeight="1" x14ac:dyDescent="0.3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.75" customHeight="1" x14ac:dyDescent="0.3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.75" customHeight="1" x14ac:dyDescent="0.3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.75" customHeight="1" x14ac:dyDescent="0.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.75" customHeight="1" x14ac:dyDescent="0.3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.75" customHeight="1" x14ac:dyDescent="0.3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.75" customHeight="1" x14ac:dyDescent="0.3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.75" customHeight="1" x14ac:dyDescent="0.3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.75" customHeight="1" x14ac:dyDescent="0.3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.75" customHeight="1" x14ac:dyDescent="0.3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.75" customHeight="1" x14ac:dyDescent="0.3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.75" customHeight="1" x14ac:dyDescent="0.3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.75" customHeight="1" x14ac:dyDescent="0.3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.75" customHeight="1" x14ac:dyDescent="0.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.75" customHeight="1" x14ac:dyDescent="0.3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.75" customHeight="1" x14ac:dyDescent="0.3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.75" customHeight="1" x14ac:dyDescent="0.3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.75" customHeight="1" x14ac:dyDescent="0.3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.75" customHeight="1" x14ac:dyDescent="0.3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.75" customHeight="1" x14ac:dyDescent="0.3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.75" customHeight="1" x14ac:dyDescent="0.3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.75" customHeight="1" x14ac:dyDescent="0.3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.75" customHeight="1" x14ac:dyDescent="0.3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.75" customHeight="1" x14ac:dyDescent="0.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.75" customHeight="1" x14ac:dyDescent="0.3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.75" customHeight="1" x14ac:dyDescent="0.3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.75" customHeight="1" x14ac:dyDescent="0.3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.75" customHeight="1" x14ac:dyDescent="0.3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.75" customHeight="1" x14ac:dyDescent="0.3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.75" customHeight="1" x14ac:dyDescent="0.3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.75" customHeight="1" x14ac:dyDescent="0.3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.75" customHeight="1" x14ac:dyDescent="0.3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.75" customHeight="1" x14ac:dyDescent="0.3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.75" customHeight="1" x14ac:dyDescent="0.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.75" customHeight="1" x14ac:dyDescent="0.3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.75" customHeight="1" x14ac:dyDescent="0.3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.75" customHeight="1" x14ac:dyDescent="0.3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.75" customHeight="1" x14ac:dyDescent="0.3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.75" customHeight="1" x14ac:dyDescent="0.3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.75" customHeight="1" x14ac:dyDescent="0.3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.75" customHeight="1" x14ac:dyDescent="0.3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.75" customHeight="1" x14ac:dyDescent="0.3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.75" customHeight="1" x14ac:dyDescent="0.3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.75" customHeight="1" x14ac:dyDescent="0.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.75" customHeight="1" x14ac:dyDescent="0.3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.75" customHeight="1" x14ac:dyDescent="0.3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.75" customHeight="1" x14ac:dyDescent="0.3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.75" customHeight="1" x14ac:dyDescent="0.3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.75" customHeight="1" x14ac:dyDescent="0.3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.75" customHeight="1" x14ac:dyDescent="0.3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.75" customHeight="1" x14ac:dyDescent="0.3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.75" customHeight="1" x14ac:dyDescent="0.3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.75" customHeight="1" x14ac:dyDescent="0.3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.75" customHeight="1" x14ac:dyDescent="0.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.75" customHeight="1" x14ac:dyDescent="0.3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.75" customHeight="1" x14ac:dyDescent="0.3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.75" customHeight="1" x14ac:dyDescent="0.3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.75" customHeight="1" x14ac:dyDescent="0.3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.75" customHeight="1" x14ac:dyDescent="0.3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.75" customHeight="1" x14ac:dyDescent="0.3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.75" customHeight="1" x14ac:dyDescent="0.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.75" customHeight="1" x14ac:dyDescent="0.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.75" customHeight="1" x14ac:dyDescent="0.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.75" customHeight="1" x14ac:dyDescent="0.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.75" customHeight="1" x14ac:dyDescent="0.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.75" customHeight="1" x14ac:dyDescent="0.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.75" customHeight="1" x14ac:dyDescent="0.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.75" customHeight="1" x14ac:dyDescent="0.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.75" customHeight="1" x14ac:dyDescent="0.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.75" customHeight="1" x14ac:dyDescent="0.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.75" customHeight="1" x14ac:dyDescent="0.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.75" customHeight="1" x14ac:dyDescent="0.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.75" customHeight="1" x14ac:dyDescent="0.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.75" customHeight="1" x14ac:dyDescent="0.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.75" customHeight="1" x14ac:dyDescent="0.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.75" customHeight="1" x14ac:dyDescent="0.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.75" customHeight="1" x14ac:dyDescent="0.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.75" customHeight="1" x14ac:dyDescent="0.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.75" customHeight="1" x14ac:dyDescent="0.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.75" customHeight="1" x14ac:dyDescent="0.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.75" customHeight="1" x14ac:dyDescent="0.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.75" customHeight="1" x14ac:dyDescent="0.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.75" customHeight="1" x14ac:dyDescent="0.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.75" customHeight="1" x14ac:dyDescent="0.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.75" customHeight="1" x14ac:dyDescent="0.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.75" customHeight="1" x14ac:dyDescent="0.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.75" customHeight="1" x14ac:dyDescent="0.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.75" customHeight="1" x14ac:dyDescent="0.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.75" customHeight="1" x14ac:dyDescent="0.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.75" customHeight="1" x14ac:dyDescent="0.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.75" customHeight="1" x14ac:dyDescent="0.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.75" customHeight="1" x14ac:dyDescent="0.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.75" customHeight="1" x14ac:dyDescent="0.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.75" customHeight="1" x14ac:dyDescent="0.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.75" customHeight="1" x14ac:dyDescent="0.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.75" customHeight="1" x14ac:dyDescent="0.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.75" customHeight="1" x14ac:dyDescent="0.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.75" customHeight="1" x14ac:dyDescent="0.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.75" customHeight="1" x14ac:dyDescent="0.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.75" customHeight="1" x14ac:dyDescent="0.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.75" customHeight="1" x14ac:dyDescent="0.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.75" customHeight="1" x14ac:dyDescent="0.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.75" customHeight="1" x14ac:dyDescent="0.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.75" customHeight="1" x14ac:dyDescent="0.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.75" customHeight="1" x14ac:dyDescent="0.3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.75" customHeight="1" x14ac:dyDescent="0.3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.75" customHeight="1" x14ac:dyDescent="0.3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.75" customHeight="1" x14ac:dyDescent="0.3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.75" customHeight="1" x14ac:dyDescent="0.3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.75" customHeight="1" x14ac:dyDescent="0.3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.75" customHeight="1" x14ac:dyDescent="0.3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.75" customHeight="1" x14ac:dyDescent="0.3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.75" customHeight="1" x14ac:dyDescent="0.3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.75" customHeight="1" x14ac:dyDescent="0.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.75" customHeight="1" x14ac:dyDescent="0.3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.75" customHeight="1" x14ac:dyDescent="0.3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.75" customHeight="1" x14ac:dyDescent="0.3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.75" customHeight="1" x14ac:dyDescent="0.3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.75" customHeight="1" x14ac:dyDescent="0.3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.75" customHeight="1" x14ac:dyDescent="0.3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.75" customHeight="1" x14ac:dyDescent="0.3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.75" customHeight="1" x14ac:dyDescent="0.3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.75" customHeight="1" x14ac:dyDescent="0.3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.75" customHeight="1" x14ac:dyDescent="0.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.75" customHeight="1" x14ac:dyDescent="0.3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.75" customHeight="1" x14ac:dyDescent="0.3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.75" customHeight="1" x14ac:dyDescent="0.3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.75" customHeight="1" x14ac:dyDescent="0.3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.75" customHeight="1" x14ac:dyDescent="0.3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.75" customHeight="1" x14ac:dyDescent="0.3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.75" customHeight="1" x14ac:dyDescent="0.3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.75" customHeight="1" x14ac:dyDescent="0.3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.75" customHeight="1" x14ac:dyDescent="0.3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.75" customHeight="1" x14ac:dyDescent="0.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.75" customHeight="1" x14ac:dyDescent="0.3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.75" customHeight="1" x14ac:dyDescent="0.3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.75" customHeight="1" x14ac:dyDescent="0.3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.75" customHeight="1" x14ac:dyDescent="0.3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.75" customHeight="1" x14ac:dyDescent="0.3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.75" customHeight="1" x14ac:dyDescent="0.3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.75" customHeight="1" x14ac:dyDescent="0.3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.75" customHeight="1" x14ac:dyDescent="0.3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.75" customHeight="1" x14ac:dyDescent="0.3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.75" customHeight="1" x14ac:dyDescent="0.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.75" customHeight="1" x14ac:dyDescent="0.3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.75" customHeight="1" x14ac:dyDescent="0.3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.75" customHeight="1" x14ac:dyDescent="0.3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.75" customHeight="1" x14ac:dyDescent="0.3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.75" customHeight="1" x14ac:dyDescent="0.3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.75" customHeight="1" x14ac:dyDescent="0.3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.75" customHeight="1" x14ac:dyDescent="0.3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.75" customHeight="1" x14ac:dyDescent="0.3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.75" customHeight="1" x14ac:dyDescent="0.3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.75" customHeight="1" x14ac:dyDescent="0.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.75" customHeight="1" x14ac:dyDescent="0.3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.75" customHeight="1" x14ac:dyDescent="0.3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.75" customHeight="1" x14ac:dyDescent="0.3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.75" customHeight="1" x14ac:dyDescent="0.3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.75" customHeight="1" x14ac:dyDescent="0.3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.75" customHeight="1" x14ac:dyDescent="0.3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.75" customHeight="1" x14ac:dyDescent="0.3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.75" customHeight="1" x14ac:dyDescent="0.3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.75" customHeight="1" x14ac:dyDescent="0.3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.75" customHeight="1" x14ac:dyDescent="0.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.75" customHeight="1" x14ac:dyDescent="0.3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.75" customHeight="1" x14ac:dyDescent="0.3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.75" customHeight="1" x14ac:dyDescent="0.3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.75" customHeight="1" x14ac:dyDescent="0.3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.75" customHeight="1" x14ac:dyDescent="0.3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.75" customHeight="1" x14ac:dyDescent="0.3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.75" customHeight="1" x14ac:dyDescent="0.3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.75" customHeight="1" x14ac:dyDescent="0.3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.75" customHeight="1" x14ac:dyDescent="0.3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.75" customHeight="1" x14ac:dyDescent="0.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.75" customHeight="1" x14ac:dyDescent="0.3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.75" customHeight="1" x14ac:dyDescent="0.3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.75" customHeight="1" x14ac:dyDescent="0.3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.75" customHeight="1" x14ac:dyDescent="0.3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.75" customHeight="1" x14ac:dyDescent="0.3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.75" customHeight="1" x14ac:dyDescent="0.3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.75" customHeight="1" x14ac:dyDescent="0.3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.75" customHeight="1" x14ac:dyDescent="0.3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.75" customHeight="1" x14ac:dyDescent="0.3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.75" customHeight="1" x14ac:dyDescent="0.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.75" customHeight="1" x14ac:dyDescent="0.3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2.75" customHeight="1" x14ac:dyDescent="0.3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2.75" customHeight="1" x14ac:dyDescent="0.3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2.75" customHeight="1" x14ac:dyDescent="0.3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2.75" customHeight="1" x14ac:dyDescent="0.3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2.75" customHeight="1" x14ac:dyDescent="0.3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2.75" customHeight="1" x14ac:dyDescent="0.3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2.75" customHeight="1" x14ac:dyDescent="0.3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2.75" customHeight="1" x14ac:dyDescent="0.3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2.75" customHeight="1" x14ac:dyDescent="0.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2.75" customHeight="1" x14ac:dyDescent="0.3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2.75" customHeight="1" x14ac:dyDescent="0.3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2.75" customHeight="1" x14ac:dyDescent="0.3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2.75" customHeight="1" x14ac:dyDescent="0.3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2.75" customHeight="1" x14ac:dyDescent="0.3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2.75" customHeight="1" x14ac:dyDescent="0.3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2.75" customHeight="1" x14ac:dyDescent="0.3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Details</vt:lpstr>
      <vt:lpstr>Goal Calculator</vt:lpstr>
      <vt:lpstr>Asset Types</vt:lpstr>
      <vt:lpstr>LI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Salil</dc:creator>
  <cp:keywords/>
  <dc:description/>
  <cp:lastModifiedBy>Salil Chaudhary</cp:lastModifiedBy>
  <dcterms:created xsi:type="dcterms:W3CDTF">2020-06-15T05:34:34Z</dcterms:created>
  <dcterms:modified xsi:type="dcterms:W3CDTF">2021-12-31T07:20:04Z</dcterms:modified>
  <cp:category/>
</cp:coreProperties>
</file>